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S2020\Downloads\"/>
    </mc:Choice>
  </mc:AlternateContent>
  <xr:revisionPtr revIDLastSave="0" documentId="13_ncr:1_{C50F9412-4C49-4040-8194-F323D6AB122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esupuesto obra 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9" i="11" l="1"/>
  <c r="G157" i="11"/>
  <c r="G156" i="11"/>
  <c r="G155" i="11"/>
  <c r="G154" i="11"/>
  <c r="G153" i="11"/>
  <c r="G152" i="11"/>
  <c r="G151" i="11"/>
  <c r="G150" i="11"/>
  <c r="G149" i="11"/>
  <c r="G148" i="11"/>
  <c r="G144" i="11"/>
  <c r="G143" i="11"/>
  <c r="G142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1" i="11"/>
  <c r="G90" i="11"/>
  <c r="G89" i="11"/>
  <c r="G88" i="11"/>
  <c r="G85" i="11"/>
  <c r="G84" i="11"/>
  <c r="G83" i="11"/>
  <c r="G82" i="11"/>
  <c r="G81" i="11"/>
  <c r="G78" i="11"/>
  <c r="G77" i="11"/>
  <c r="G76" i="11"/>
  <c r="G73" i="11"/>
  <c r="G72" i="11"/>
  <c r="G69" i="11"/>
  <c r="G70" i="11" s="1"/>
  <c r="G66" i="11"/>
  <c r="G65" i="11"/>
  <c r="G64" i="11"/>
  <c r="G63" i="11"/>
  <c r="G60" i="11"/>
  <c r="G59" i="11"/>
  <c r="G58" i="11"/>
  <c r="G57" i="11"/>
  <c r="G56" i="11"/>
  <c r="G55" i="11"/>
  <c r="G54" i="11"/>
  <c r="G51" i="11"/>
  <c r="G50" i="11"/>
  <c r="G49" i="11"/>
  <c r="G48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5" i="11"/>
  <c r="G22" i="11"/>
  <c r="G21" i="11"/>
  <c r="G20" i="11"/>
  <c r="G19" i="11"/>
  <c r="G16" i="11"/>
  <c r="G15" i="11"/>
  <c r="G14" i="11"/>
  <c r="G13" i="11"/>
  <c r="G12" i="11"/>
  <c r="G11" i="11"/>
  <c r="G8" i="11"/>
  <c r="G7" i="11"/>
  <c r="G6" i="11"/>
  <c r="G79" i="11" l="1"/>
  <c r="G92" i="11"/>
  <c r="G145" i="11"/>
  <c r="G160" i="11"/>
  <c r="G46" i="11"/>
  <c r="G52" i="11"/>
  <c r="G118" i="11"/>
  <c r="G9" i="11"/>
  <c r="G67" i="11"/>
  <c r="G74" i="11"/>
  <c r="G86" i="11"/>
  <c r="G23" i="11"/>
  <c r="G26" i="11"/>
  <c r="G61" i="11"/>
  <c r="G17" i="11"/>
  <c r="G162" i="11" l="1"/>
  <c r="G94" i="11"/>
  <c r="G163" i="11"/>
  <c r="G165" i="11" l="1"/>
  <c r="G166" i="11"/>
  <c r="G164" i="11"/>
  <c r="G167" i="11" l="1"/>
  <c r="G169" i="11" l="1"/>
  <c r="G168" i="11"/>
</calcChain>
</file>

<file path=xl/sharedStrings.xml><?xml version="1.0" encoding="utf-8"?>
<sst xmlns="http://schemas.openxmlformats.org/spreadsheetml/2006/main" count="453" uniqueCount="330">
  <si>
    <t xml:space="preserve"> Item </t>
  </si>
  <si>
    <t xml:space="preserve"> Descripción </t>
  </si>
  <si>
    <t xml:space="preserve"> Unidad </t>
  </si>
  <si>
    <t xml:space="preserve"> Cantidad </t>
  </si>
  <si>
    <t xml:space="preserve"> Valor Unit. </t>
  </si>
  <si>
    <t xml:space="preserve"> Valor Parcial </t>
  </si>
  <si>
    <t>I</t>
  </si>
  <si>
    <t>PRELIMINARES</t>
  </si>
  <si>
    <t>01.01.</t>
  </si>
  <si>
    <t>LOCALIZACION Y REPLANTEO</t>
  </si>
  <si>
    <t>M2</t>
  </si>
  <si>
    <t>01.02.</t>
  </si>
  <si>
    <t>01.03.</t>
  </si>
  <si>
    <t>RETIRO DE SOBRANTES</t>
  </si>
  <si>
    <t>M3</t>
  </si>
  <si>
    <t>SUBTOTAL PRELIMINARES</t>
  </si>
  <si>
    <t>II</t>
  </si>
  <si>
    <t>CIMENTACIÓN</t>
  </si>
  <si>
    <t>02.01.</t>
  </si>
  <si>
    <t>EXCAVACION A MANO</t>
  </si>
  <si>
    <t>02.02.</t>
  </si>
  <si>
    <t>02.03.</t>
  </si>
  <si>
    <t>ML</t>
  </si>
  <si>
    <t>02.04.</t>
  </si>
  <si>
    <t>UND</t>
  </si>
  <si>
    <t>02.05.</t>
  </si>
  <si>
    <t>ACERO DE REFUERZO 420 MPA</t>
  </si>
  <si>
    <t>KGR</t>
  </si>
  <si>
    <t>02.06.</t>
  </si>
  <si>
    <t>SUBTOTAL CIMENTACIÓN</t>
  </si>
  <si>
    <t>III</t>
  </si>
  <si>
    <t>DESAGÜES</t>
  </si>
  <si>
    <t>03.01.</t>
  </si>
  <si>
    <t>TUBERIA SANITARIA  PVC 4"</t>
  </si>
  <si>
    <t>03.02.</t>
  </si>
  <si>
    <t>TUBERIA SANITARIA PVC 2"</t>
  </si>
  <si>
    <t>03.03.</t>
  </si>
  <si>
    <t>PUNTOS SANITARIOS 2"</t>
  </si>
  <si>
    <t>SUBTOTAL DESAGÜES</t>
  </si>
  <si>
    <t>IV</t>
  </si>
  <si>
    <t>MUROS</t>
  </si>
  <si>
    <t>04.01.</t>
  </si>
  <si>
    <t>SUBTOTAL MUROS</t>
  </si>
  <si>
    <t>V</t>
  </si>
  <si>
    <t>ESTRUCTURA METÁLICA</t>
  </si>
  <si>
    <t>05.01.</t>
  </si>
  <si>
    <t>05.02.</t>
  </si>
  <si>
    <t>05.03.</t>
  </si>
  <si>
    <t>05.04.</t>
  </si>
  <si>
    <t>05.05.</t>
  </si>
  <si>
    <t>05.06.</t>
  </si>
  <si>
    <t>05.07.</t>
  </si>
  <si>
    <t>05.08.</t>
  </si>
  <si>
    <t>05.09.</t>
  </si>
  <si>
    <t>05.10.</t>
  </si>
  <si>
    <t>05.11.</t>
  </si>
  <si>
    <t>05.12.</t>
  </si>
  <si>
    <t>05.13.</t>
  </si>
  <si>
    <t>05.14.</t>
  </si>
  <si>
    <t>05.15.</t>
  </si>
  <si>
    <t>05.16.</t>
  </si>
  <si>
    <t>SUBTOTAL ESTRUCTURA METÁLICA</t>
  </si>
  <si>
    <t>VI</t>
  </si>
  <si>
    <t>CUBIERTA</t>
  </si>
  <si>
    <t>06.01.</t>
  </si>
  <si>
    <t>06.02.</t>
  </si>
  <si>
    <t>06.03.</t>
  </si>
  <si>
    <t>06.04.</t>
  </si>
  <si>
    <t>SUBTOTAL CUBIERTA</t>
  </si>
  <si>
    <t>VII</t>
  </si>
  <si>
    <t>PISOS</t>
  </si>
  <si>
    <t>07.01.</t>
  </si>
  <si>
    <t>07.02.</t>
  </si>
  <si>
    <t>07.03.</t>
  </si>
  <si>
    <t>07.04.</t>
  </si>
  <si>
    <t>07.05.</t>
  </si>
  <si>
    <t>07.06.</t>
  </si>
  <si>
    <t>PISO EPÓXICO MULTICAPAS</t>
  </si>
  <si>
    <t>07.07.</t>
  </si>
  <si>
    <t>PISO PARA DUCHAS DE EMERGENCIA</t>
  </si>
  <si>
    <t>SUBTOTAL PISOS</t>
  </si>
  <si>
    <t>VIII</t>
  </si>
  <si>
    <t>INSTALACIONES HIDRÁULICAS</t>
  </si>
  <si>
    <t>08.01.</t>
  </si>
  <si>
    <t>08.02.</t>
  </si>
  <si>
    <t>08.03.</t>
  </si>
  <si>
    <t>PUNTO HIDRAULICO 1/2"</t>
  </si>
  <si>
    <t>08.04.</t>
  </si>
  <si>
    <t>SUBTOTAL INSTALACIONES HIDRÁULICAS</t>
  </si>
  <si>
    <t>IX</t>
  </si>
  <si>
    <t>CIELORASO</t>
  </si>
  <si>
    <t>09.01.</t>
  </si>
  <si>
    <t>SUBTOTAL CIELORASO</t>
  </si>
  <si>
    <t>X</t>
  </si>
  <si>
    <t>PINTURAS</t>
  </si>
  <si>
    <t>10.01.</t>
  </si>
  <si>
    <t>10.02.</t>
  </si>
  <si>
    <t>PINTURA KORAZA EXTERIORES FACHADA</t>
  </si>
  <si>
    <t>SUBTOTAL PINTURAS</t>
  </si>
  <si>
    <t>XI</t>
  </si>
  <si>
    <t>ACCESORIOS SANITARIOS</t>
  </si>
  <si>
    <t>11.01.</t>
  </si>
  <si>
    <t>11.02.</t>
  </si>
  <si>
    <t>REJILLA VARILLAS LISAS 1/2" A/C 2,5 CM</t>
  </si>
  <si>
    <t>11.03.</t>
  </si>
  <si>
    <t>POCETAS PARA LAVADO EN LABORATORIOS</t>
  </si>
  <si>
    <t>SUBTOTAL ACCESORIOS SANITARIOS</t>
  </si>
  <si>
    <t>XII</t>
  </si>
  <si>
    <t>CARPINTERÍA ALUMÍNIO</t>
  </si>
  <si>
    <t>12.01.</t>
  </si>
  <si>
    <t>PUERTA EXTERIOR ALUMINIO COLOR BLANCO</t>
  </si>
  <si>
    <t>12.02.</t>
  </si>
  <si>
    <t>PUERTA INTERIOR ALUMINIO COLOR BLANCO</t>
  </si>
  <si>
    <t>12.03.</t>
  </si>
  <si>
    <t>VENTANA ALUMINIO COLOR BLANCO</t>
  </si>
  <si>
    <t>12.04.</t>
  </si>
  <si>
    <t>CERRADURAS EXTERIORES</t>
  </si>
  <si>
    <t>12.05.</t>
  </si>
  <si>
    <t>CERRADURAS INTERIORES</t>
  </si>
  <si>
    <t>SUBTOTAL CARPINTERÍA ALUMÍNIO</t>
  </si>
  <si>
    <t>XIII</t>
  </si>
  <si>
    <t>VARIOS</t>
  </si>
  <si>
    <t>13.01.</t>
  </si>
  <si>
    <t>13.02.</t>
  </si>
  <si>
    <t>13.03.</t>
  </si>
  <si>
    <t>13.04.</t>
  </si>
  <si>
    <t>ASE0</t>
  </si>
  <si>
    <t>GLB</t>
  </si>
  <si>
    <t>SUBTOTAL VARIOS</t>
  </si>
  <si>
    <t>XIV</t>
  </si>
  <si>
    <t>INSTALACIONES ELECTRICAS</t>
  </si>
  <si>
    <t>COSTO TOTAL</t>
  </si>
  <si>
    <t xml:space="preserve">CUADRO DE CANTIDADES Y PRECIOS </t>
  </si>
  <si>
    <t>ALIMENTADORES Y TABLEROS</t>
  </si>
  <si>
    <t>Sumninstro e  instalacion tablero 3F-5H - 36 circuitos/</t>
  </si>
  <si>
    <t>Sumninstro e  instalacion tablero 3F-5H - 24 circuitos/</t>
  </si>
  <si>
    <t>Sumninstro e  instalacion tablero 2F-4H - 12 circuitos/ en riel</t>
  </si>
  <si>
    <t>Instalacion de transferencia automatica en acuicultura</t>
  </si>
  <si>
    <t>Instalacion planta de emergencia 6 kVA area  acuicultura</t>
  </si>
  <si>
    <t>Suministro e instalacion bandeja tipo malla 15 cm x 3 mtros</t>
  </si>
  <si>
    <t>CAJA DE PASO CONCRETO 60 X60 CM</t>
  </si>
  <si>
    <t>SUBTOTAL ALIMENTADORES Y TABLEROS</t>
  </si>
  <si>
    <t>ILUMINACION Y TOMACORRIENTES</t>
  </si>
  <si>
    <t>salida de EMERGENCIA  PVC SCH-40 Cable  #14 THHN</t>
  </si>
  <si>
    <t>salida interruptor triple   en tuberia PVC (sch40) cable #14</t>
  </si>
  <si>
    <t>Suministro e instalacion LETRERO "SALIDA"  ILTEC</t>
  </si>
  <si>
    <t>Alimentador para salidas tomacorrientes 3 x 12</t>
  </si>
  <si>
    <t>SUBTOTAL ILUMINACION Y TOMACORRIENTES</t>
  </si>
  <si>
    <t>RED DATOS</t>
  </si>
  <si>
    <t>suministro e instalacion UPS 3 KVA 2F-4H 220/120V</t>
  </si>
  <si>
    <t>certificacion punto datos sencillo</t>
  </si>
  <si>
    <t>Suministro e instalacion Swich CISCO catalyst 3850 24 puertos</t>
  </si>
  <si>
    <t>POE  CAPA 3  incluye 4 puertos SFP, LAN Base</t>
  </si>
  <si>
    <t>Suministro e  instalacion AP WIFI</t>
  </si>
  <si>
    <t>SUBTOTAL RED DATOS</t>
  </si>
  <si>
    <t>Administración</t>
  </si>
  <si>
    <t>Imprevistos</t>
  </si>
  <si>
    <t>Utilidad</t>
  </si>
  <si>
    <t xml:space="preserve">   IVA sobre Utilidad</t>
  </si>
  <si>
    <t>14.1.1</t>
  </si>
  <si>
    <t>14.1.2</t>
  </si>
  <si>
    <t>14.1.3</t>
  </si>
  <si>
    <t>14.1.4</t>
  </si>
  <si>
    <t>14.1.5</t>
  </si>
  <si>
    <t>14.1.6</t>
  </si>
  <si>
    <t>14.1.7</t>
  </si>
  <si>
    <t>14.1.8</t>
  </si>
  <si>
    <t>14.1.9</t>
  </si>
  <si>
    <t>14.1.10</t>
  </si>
  <si>
    <t>14.1.11</t>
  </si>
  <si>
    <t>14.1.12</t>
  </si>
  <si>
    <t>14.1.14</t>
  </si>
  <si>
    <t>14.1.13</t>
  </si>
  <si>
    <t>14.1.15</t>
  </si>
  <si>
    <t>14.1.16</t>
  </si>
  <si>
    <t>14.1.17</t>
  </si>
  <si>
    <t>14.1.18</t>
  </si>
  <si>
    <t>14.1.19</t>
  </si>
  <si>
    <t>14.1.20</t>
  </si>
  <si>
    <t>14.1.21</t>
  </si>
  <si>
    <t>14.1.22</t>
  </si>
  <si>
    <t>14.1.23</t>
  </si>
  <si>
    <t>14.2.</t>
  </si>
  <si>
    <t>14.2.1</t>
  </si>
  <si>
    <t>14.2.2</t>
  </si>
  <si>
    <t>14.2.3</t>
  </si>
  <si>
    <t>14.2.4</t>
  </si>
  <si>
    <t>14.2.5</t>
  </si>
  <si>
    <t>14.2.6</t>
  </si>
  <si>
    <t>14.2.7</t>
  </si>
  <si>
    <t>14.2.8</t>
  </si>
  <si>
    <t>14.2.9</t>
  </si>
  <si>
    <t>14.2.11</t>
  </si>
  <si>
    <t>14.2.12</t>
  </si>
  <si>
    <t>14.2.13</t>
  </si>
  <si>
    <t>14.2.14</t>
  </si>
  <si>
    <t>14.2.15</t>
  </si>
  <si>
    <t>14.2.16</t>
  </si>
  <si>
    <t>14.2.17</t>
  </si>
  <si>
    <t>14.2.18</t>
  </si>
  <si>
    <t>14.2.19</t>
  </si>
  <si>
    <t>14.2.20</t>
  </si>
  <si>
    <t>14.2.21</t>
  </si>
  <si>
    <t>14.2.22</t>
  </si>
  <si>
    <t>14.2.23</t>
  </si>
  <si>
    <t>14.2.24</t>
  </si>
  <si>
    <t>14.2.25</t>
  </si>
  <si>
    <t>14.3.1</t>
  </si>
  <si>
    <t>14.3.2</t>
  </si>
  <si>
    <t>14.3.3</t>
  </si>
  <si>
    <t>14.3.4</t>
  </si>
  <si>
    <t>14.3.5</t>
  </si>
  <si>
    <t>14.3.6</t>
  </si>
  <si>
    <t>14.3.7</t>
  </si>
  <si>
    <t>14.3.8</t>
  </si>
  <si>
    <t>14.3.9</t>
  </si>
  <si>
    <t>14.3.10</t>
  </si>
  <si>
    <t>14.3.11</t>
  </si>
  <si>
    <t>SUB TOTAL INSTALACIONES ELECTRICAS</t>
  </si>
  <si>
    <t>TOTAL COSTO DIRECTO</t>
  </si>
  <si>
    <t>Salida TOMAS 3F  220 V ESPECIALES  PATA PLANA CABLE 4X#8</t>
  </si>
  <si>
    <t>Salida TOMAS 3F  220 V ESPECIALES  PATA PLANA CABLE 4X#12</t>
  </si>
  <si>
    <t>Salida TOMAS 2F  220 V ESPECIALES  PATA PLANA CABLE 3X#10</t>
  </si>
  <si>
    <t>Salida TOMAS 2F  220 V ESPECIALES  PATA PLANA CABLE 3X#12</t>
  </si>
  <si>
    <t>Salida tomacorrientes dobles con polo a tierra PVC(SCH40) cable Cu #12 EUROPEO</t>
  </si>
  <si>
    <t>Salida tomacorrientes dobles con polo a tierra PVC(SCH40) cable Cu #12 REGULAD por tuberia</t>
  </si>
  <si>
    <t>Salida tomacorrientes dobles con polo a tierra PVC(SCH40) cable Cu #12 REGULAD por bandeja</t>
  </si>
  <si>
    <t>Salida tomacorrientes dobles con polo a tierra PVC(SCH40) cable Cu #12 por bandeja</t>
  </si>
  <si>
    <t>Salida tomacorrientes dobles con polo a tierra PVC(SCH40) cable Cu #12 GFCI  ESPECIALES</t>
  </si>
  <si>
    <t>Salida tomacorrientes dobles con polo a tierra PVC(SCH40) cable Cu #12 GFCI</t>
  </si>
  <si>
    <t>Salida tomacorrientes dobles con polo a tierra PVC(SCH40) cable Cu #10 ESPECIALES</t>
  </si>
  <si>
    <t>Salida tomacorrientes dobles con polo a tierra PVC(SCH40) cable Cu #12 ESPECIALES</t>
  </si>
  <si>
    <t>Salida tomacorrientes dobles con polo a tierra PVC(SCH40) cable  Cu #12  tomacorrientes dobles con polo a tierra que incluyen ductos PVC (sch40)de 1/2" y/o 3/4" con accesorios,conductores 3 No.12 Cu (F,N,T)  THHN/THWN, (cables LS =LOW SMOKE),conectores roscados en caja METALICA</t>
  </si>
  <si>
    <t>Salidas para interruptor sencillo. en tuberia PVC (sch40) y Cable  #14 Salidas para INTERRUPTOR SENCILLO ). en tuberia PVC (sch40)1 /2’ -Incluye interruptor sencillo 15 Amp.  Debidamente instalado. Ductos conduiPVC Ø ½’’  con accesorios. Conductores alambre Cu  N° 12 AWG –THHN –THWN    cajas METALICA  2x4’’ (4x4’’ donde se requiera).empalmes conectores de resorte</t>
  </si>
  <si>
    <t>Alimentador BT tablero TDG 3X3#1/0 THHN Cu +  3#1/0 THHN Cu + 1#2 CuDD X Tubo PVC 2X2"</t>
  </si>
  <si>
    <t>Suministro e instalacion interruptor termomagnetico en caja moldeda 3 x 40 A</t>
  </si>
  <si>
    <t>Sumnistro e instalacion tablero de distribucion general TDG 3F-5H 400 A tablero de distribucion general TDG  metálico tipo A-CDA pintura electrostatica- norma RETIE para montar equipo de control y protección en baja tensión,  -DPS 120/208 3 fases 4 hilos, tipo II -  -  interruptor principal termoganetico en caja moldeada ajustable de 3 X 400 A / (25kA a 240 v) Barraje de cobre circuitos normales   3F-5H  400 A-  - interruptores termomagneticos en caja moldeada de acuerdo con el diagrama unifilar- barra de neutros - barra de tierras--  3 reservas</t>
  </si>
  <si>
    <t>Sumninstro e  instalacion tablero 3F-5H - 12 circuitos/ espacio totalizador</t>
  </si>
  <si>
    <t>Sumninstro e  instalacion tablero 3F-5H - 18 circuitos/ espacio totalizador</t>
  </si>
  <si>
    <t>Suministro e instalacion int termomagnetico enchufar 3 x 20 a 3x60 A</t>
  </si>
  <si>
    <t>Suministro e instalacion de interruptores termomagneticos de enchufar 2 x 15 A o 2X 40A</t>
  </si>
  <si>
    <t>Suministro e instalacion de interruptores termomagneticos de enchufar 1 X 15 A o 1 x 20 A</t>
  </si>
  <si>
    <t>alimentador entre transferencia autom y tablero TD6 Acuicultura 3#6+1#6 +1#6 en tubo EMT 1-1/2"</t>
  </si>
  <si>
    <t>alimentador entre transferencia autom y planta emergencia acuicultura 3#6+1#6 +1#6 en tubo EMT 1-1/2"</t>
  </si>
  <si>
    <t>Alimentador tableros 3#4 THHN + 1#4 THHN + 1#6 THHN por bandeja</t>
  </si>
  <si>
    <t>Alimentador tableros 3#1/0 THHN + 1#1/0 THHN + 1#6 THHN por bandeja</t>
  </si>
  <si>
    <t>Alimentador tableros 3#2 THHN + 1#2 THHN + 1#6 THHN por bandeja</t>
  </si>
  <si>
    <t>Alimentador tableros 3#6 THHN + 1#6 THHN + 1#6 THHN por tuberia PVC 1-1/2" Para laboratorio ACUICULTURA TD6</t>
  </si>
  <si>
    <t>Suministro e instalacion bandeja tipo malla 20 cm x 3 mtros aterrizar tramo de bandeja con cable Cu #6 desnudo y conectores de cobre</t>
  </si>
  <si>
    <t>Suministro e instalacion  ducto metalico 10 x 4 cm con troquel incluye troque doble    para toma y salida datos</t>
  </si>
  <si>
    <t>salida de iluminacion lamparas  tipo led PVC SCH-40 Cable  #14 THHN ductos PVC (SCH40) de 1/2" y/o 3/4", con accesorios ALAMBRE Cu 3#12 THHN/THWN,,cajas metalicas  octogonales  /conectores roscados/SALIDA en  caja metalica OCTOGONAL/tuberia soportada en losa con grapa metalica doble ala y chazo pistola.</t>
  </si>
  <si>
    <t xml:space="preserve">salida interruptor doble   en tuberia PVC (sch40) cable #14 ductos PVC (SCH40) de 1/2" y/o 3/4", con accesorios ALAMBRE Cu 3#12 THHN/THWN,,cajas metalicas  octogonales  /conectores roscados/SALIDA en  caja metalica OCTOGONAL/tuberia soportada en losa con grapa metalica doble ala y chazo pistola </t>
  </si>
  <si>
    <t>Suministro e instalacion luminaria CLEAN OWEN LENS  120X 30 cm 49w ILTEC sopotar co guaya y conexion encauchetado 3 x14 , prensa estopa y tapa caja</t>
  </si>
  <si>
    <t>Suministro e instalacion luminaria CLEAN OWEN LENS  30 X 30 cm 19w ILTEC sopotar co guaya y conexion encauchetado 3 x14 , prensa estopa y tapa caja</t>
  </si>
  <si>
    <t>Suministro e instalacion luminaria ALBAR LENS 33 W  ILTEC sopotar co guaya y conexion encauchetado 3 x 14 , prensa estopa y tapa caja</t>
  </si>
  <si>
    <t>Suministro e instalacion BALA SATURNO 13W ILTEC sopotar coguaya y conexion encauchetado 3 x 14 , prensa estopa y tapa caja</t>
  </si>
  <si>
    <t>Suministro e instalacion LUMINARIA EMERGENCIA ALENA 600L  ILTEC sopotar co guaya y conexion encauchetado 3 x 14 ,prensa estopa y tapa caja</t>
  </si>
  <si>
    <t>Suministro e instalacion de RACK de DATOS  - tipo cerrado 12 RU de piso RACK de DATOS  - TIPO CERRADO DE 12RU - 19 "/2 multitomas de 6 servicios para rack 19"/Con organizadores verticales y horizontales /aterrizado con cable de Cu #6/extractores de aire de uso continuo.</t>
  </si>
  <si>
    <t>Suministro PACHCORD- 3 metros  en cable UTP cat 6A conexión de los computadores</t>
  </si>
  <si>
    <t>Suministro e instalacion, conexión   Pach-panel categoria 6A para rack de 19"-  24 puertos</t>
  </si>
  <si>
    <t>Suministro e instalacion tablero T-UPS  / 2F-4H - 8 circuitos MINIPRAGMA</t>
  </si>
  <si>
    <t>SUMINISTRO E INSTALACION ACOMETIDA  A UPS 4#8 EN TUBO EMT 1" Suministro e instalacion tuberia EMT, soportes, cable e instalacion</t>
  </si>
  <si>
    <t>Salida de DATOS SENCILLA en BANDEJA portacable y tuberia  -desde centro de cableado (rack , en BANDEJA portacable y tuberia /1RA ETAPA  SOLO ENTUBADO</t>
  </si>
  <si>
    <t xml:space="preserve">Salida para tomacorrientes dobles con polo a tierra REGULADOS en PVC SCH40-SOLO ENTUBADO </t>
  </si>
  <si>
    <t xml:space="preserve">ANDEN EN CONCRETO DE 21MPa e=0.10 m </t>
  </si>
  <si>
    <t>MESÓN CONCRETO ; SUPERF LOSA CCTO de 17.5MPa  E=0.07 M GRANITO No3. PUL; PATAS MURO SOGA PAÑET</t>
  </si>
  <si>
    <t>PINTURA VINILO MUROS DE PANEL</t>
  </si>
  <si>
    <t>SARDINEL EN CONCRETO DE 21MPa  CON UNA ALTURA DE 40cm, Y UN ANCHO DE =15cm.</t>
  </si>
  <si>
    <t>CANAL EN CONCRETO DE 21MPa A= 0.30 MTS</t>
  </si>
  <si>
    <t>CAJA INSPECCION 0.50 x 0.50 EN CONCRETO DE 21mPA CON TAPA REFORZADA EN VARILLA DE d=3/8"EN AMBOS SENTIDOS.</t>
  </si>
  <si>
    <t>MUROS EN SISTEMA LIVIANO PÁNELES FIBRO CEMENTO DE e=8 mm, CON SU ESTRUCTURA SEGÚN LA ESPECIFICACIONES DE DISEÑO ESTRUCTURAL.</t>
  </si>
  <si>
    <t>COLUMNAS METÁLICAS 150x150x40 mm, incluye soldadura, anticorrosivo pintura y todos los elementos especificados en el diseño</t>
  </si>
  <si>
    <t>CERCHA TIPO 1  incluye soldadura, anticorrosivo pintura y todos los elementos especificados en el diseño</t>
  </si>
  <si>
    <t>CERCHA TIPO 2 incluye soldadura, anticorrosivo pintura y todos los elementos especificados en el diseño</t>
  </si>
  <si>
    <t>CERCHA TIPO 3 incluye soldadura, anticorrosivo pintura y todos los elementos especificados en el diseño</t>
  </si>
  <si>
    <t>CERCHA TIPO 4 incluye soldadura, anticorrosivo pintura y todos los elementos especificados en el diseño</t>
  </si>
  <si>
    <t>CERCHA TIPO 5 incluye soldadura, anticorrosivo pintura y todos los elementos especificados en el diseño</t>
  </si>
  <si>
    <t>CERCHA TIPO 6 incluye soldadura, anticorrosivo pintura y todos los elementos especificados en el diseño</t>
  </si>
  <si>
    <t>CERCHA TIPO 7 incluye soldadura, anticorrosivo pintura y todos los elementos especificados en el diseño</t>
  </si>
  <si>
    <t>CERCHA TIPO 7.1 incluye soldadura, anticorrosivo pintura y todos los elementos especificados en el diseño</t>
  </si>
  <si>
    <t>CERCHA TIPO 8 incluye soldadura, anticorrosivo pintura y todos los elementos especificados en el diseño</t>
  </si>
  <si>
    <t>CERCHA TIPO 9 incluye soldadura, anticorrosivo pintura y todos los elementos especificados en el diseño</t>
  </si>
  <si>
    <t>RIOSTRAS PLATINAS 7 CM 5mm GRADO 50 incluye soldadura, anticorrosivo pintura y todos los elementos especificados en el diseño</t>
  </si>
  <si>
    <t>CORREA COR1 PERLIN CAJON 220x80x20 mm 2 mm incluye soldadura, anticorrosivo pintura y todos los elementos especificados en el diseño</t>
  </si>
  <si>
    <t>VIGAS EN CAJÓN incluye soldadura, anticorrosivo pintura y todos los elementos especificados en el diseño</t>
  </si>
  <si>
    <t>CORREA COR2 PERLIN CAJON 220x80x20 mm 1.2 mm incluye soldadura, anticorrosivo pintura y todos los elementos especificados en el diseño incluye soldadura, anticorrosivo pintura y todos los elementos especificados en el diseño</t>
  </si>
  <si>
    <t>PERNOS 12.66 MM A-307 especificados en el diseño</t>
  </si>
  <si>
    <t>PEDESTALES EN CONCRETO DE 21 Mpa IMPERMEABILIZADO , NO INCLUYE ACERO DE REFUERZO.</t>
  </si>
  <si>
    <t>VIGAS CIMENTACIÓN EN T EN CONCRETO DE 21MPa IMPERMEABILIZADO, INCLUYE ACERO DE REFUERZO PRINCIPAL EN VARILLA DE d=5/8" -3/8" Y ETRIBOS  EN D=3/8" .</t>
  </si>
  <si>
    <t>ESP.</t>
  </si>
  <si>
    <t>DESCAPOTE A MANO HASTA E= 0.40 M ZONA VERDE PARA NUEVOS</t>
  </si>
  <si>
    <t xml:space="preserve">DUCHAS DE EMERGENCIA MIXTA CON LAVAOJOS:CONJUNTO DUCHA DE EMERGENCIA MIXTA, CON LAVA-OJOS : El plato de la ducha es de 273 mm (10 3/4”) palanca triangular rígida, y el lava-ojos de 273 mm, (10 3/4”) redondo, con accesorios fabricados en acero inoxidable 316 (a prueba de corrosión - antiácidos), lavaojos con protectores en ABS. Tubería galvanizada de 1 1/4” pintada en colores reflectivos, válvula en bronce, suministro hidráulico de 1 1/4”. La ducha accionada con palanca; lavaojos puede accionarse con palanca o pedal. Altura 2150 mm (85”). Incluye señal de identificación. Fabricada conforme a las normas estándar Z358.1 - 2014 ANSI. </t>
  </si>
  <si>
    <t>CONCRETO DE 19MPa PARA SOLADOS DE LIMPIEZA e=0.05 M</t>
  </si>
  <si>
    <t>SUMINISTRO E INSTALACION DE CANALES EN LAMINA CAL. 20, INCLUYE ANTICORROSIVO , ANDAMIOS Y EQUIPO CERTIFICADO PARA TRABAJO SEGURO EN ALTURAS.</t>
  </si>
  <si>
    <t>TENSORES 3/8", INCLUYE ANTICORROSIVO , ANDAMIOS Y EQUIPO CERTIFICADO PARA TRABAJO SEGURO EN ALTURAS.</t>
  </si>
  <si>
    <t>CABALLETES O LIMATESAS TEJA UPVC INCLUYE  ANDAMIOS Y EQUIPO CERTIFICADO PARA TRABAJO SEGURO EN ALTURAS.</t>
  </si>
  <si>
    <t>SUMINISTRO EXTENCIÓN Y COMPACTACION DE SUBBASE GRANULAR e=.10 m</t>
  </si>
  <si>
    <t>2.8.P</t>
  </si>
  <si>
    <t>3.14.P</t>
  </si>
  <si>
    <t>7.15 P</t>
  </si>
  <si>
    <t>9.1.P</t>
  </si>
  <si>
    <t>3.15.P</t>
  </si>
  <si>
    <t>03.01.P</t>
  </si>
  <si>
    <t>03.02.P</t>
  </si>
  <si>
    <t>03.03.P</t>
  </si>
  <si>
    <t>3.04.P</t>
  </si>
  <si>
    <t>SUMINISTRO E INSTALACION DE CUBIERTA TEJA TERMOACUSTICA</t>
  </si>
  <si>
    <t>6.01.P</t>
  </si>
  <si>
    <t>6.02.P</t>
  </si>
  <si>
    <t>6.04.P</t>
  </si>
  <si>
    <t>7.02.P</t>
  </si>
  <si>
    <t>7.03.P</t>
  </si>
  <si>
    <t>7.04.P</t>
  </si>
  <si>
    <t>8.01.P</t>
  </si>
  <si>
    <t>8.02.P</t>
  </si>
  <si>
    <t>8.03.P</t>
  </si>
  <si>
    <t xml:space="preserve">PISO PRIMARIO EN CONCRETO DE 21 Mpa e=0.07 M </t>
  </si>
  <si>
    <t>SUMINISTRO E INSTALACION DE TUBERIA PVC PRESION 3/4" RDE 21</t>
  </si>
  <si>
    <t>SUMINISTRO E INSTALACION DE TUBERIA PVC PRESION 1/2" RDE 21</t>
  </si>
  <si>
    <t>8.04.P</t>
  </si>
  <si>
    <t>SUMINISTRO E INSTALACION DE LLAVES DE PASO DIRECTO 3/4" DE COMPUERTA ( CIERRE LENTO) .</t>
  </si>
  <si>
    <t>SUMINISTRO E INSTALACION DE CIELORASO EN PCV ESPESOR =10mm.</t>
  </si>
  <si>
    <t>9.01.P</t>
  </si>
  <si>
    <t>10.1.P</t>
  </si>
  <si>
    <t>10.2.P</t>
  </si>
  <si>
    <t>13.01.P</t>
  </si>
  <si>
    <t>ART. 330-13  INV</t>
  </si>
  <si>
    <t>SUMINISTRO E INSTALACION DE PISO EN CERAMICA TRAFICO TIPO INDUSTRIAL ACABADO MATE, INCLUYE EL MORTERO DE NIVELACION .</t>
  </si>
  <si>
    <t>GUARDAESCOBA EN CERÁMICA DE ANCHO 8cm</t>
  </si>
  <si>
    <t>MORTERO AUTONIVELANTE  0.30x0.30x.02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</si>
</sst>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/>
    </xf>
    <xf numFmtId="42" fontId="3" fillId="0" borderId="1" xfId="1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right"/>
    </xf>
    <xf numFmtId="42" fontId="3" fillId="0" borderId="10" xfId="1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42" fontId="4" fillId="0" borderId="2" xfId="1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42" fontId="3" fillId="0" borderId="2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42" fontId="3" fillId="0" borderId="4" xfId="1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center"/>
    </xf>
    <xf numFmtId="42" fontId="3" fillId="0" borderId="10" xfId="1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42" fontId="3" fillId="0" borderId="2" xfId="1" applyNumberFormat="1" applyFont="1" applyFill="1" applyBorder="1" applyAlignment="1">
      <alignment horizontal="right"/>
    </xf>
    <xf numFmtId="42" fontId="3" fillId="0" borderId="2" xfId="1" applyFont="1" applyFill="1" applyBorder="1" applyAlignment="1">
      <alignment horizontal="right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right"/>
    </xf>
    <xf numFmtId="42" fontId="4" fillId="0" borderId="4" xfId="1" applyNumberFormat="1" applyFont="1" applyFill="1" applyBorder="1" applyAlignment="1">
      <alignment horizontal="right"/>
    </xf>
    <xf numFmtId="0" fontId="0" fillId="0" borderId="0" xfId="0" applyFont="1" applyFill="1"/>
    <xf numFmtId="0" fontId="4" fillId="0" borderId="4" xfId="0" applyFont="1" applyFill="1" applyBorder="1" applyAlignment="1">
      <alignment horizontal="justify" vertical="justify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/>
    </xf>
    <xf numFmtId="42" fontId="2" fillId="0" borderId="0" xfId="0" applyNumberFormat="1" applyFont="1" applyFill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3" fontId="4" fillId="0" borderId="4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right"/>
    </xf>
    <xf numFmtId="42" fontId="4" fillId="0" borderId="6" xfId="1" applyNumberFormat="1" applyFont="1" applyFill="1" applyBorder="1" applyAlignment="1">
      <alignment horizontal="right"/>
    </xf>
    <xf numFmtId="0" fontId="2" fillId="0" borderId="0" xfId="0" applyFont="1" applyFill="1"/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right" vertical="top" wrapText="1"/>
    </xf>
    <xf numFmtId="42" fontId="4" fillId="0" borderId="4" xfId="1" applyNumberFormat="1" applyFont="1" applyFill="1" applyBorder="1" applyAlignment="1">
      <alignment horizontal="right" vertical="top" wrapText="1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right"/>
    </xf>
    <xf numFmtId="42" fontId="4" fillId="0" borderId="1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right"/>
    </xf>
    <xf numFmtId="42" fontId="4" fillId="0" borderId="8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right" wrapText="1"/>
    </xf>
    <xf numFmtId="42" fontId="4" fillId="0" borderId="8" xfId="1" applyNumberFormat="1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4" fillId="0" borderId="9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42" fontId="4" fillId="0" borderId="4" xfId="1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42" fontId="4" fillId="0" borderId="4" xfId="1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right" wrapText="1"/>
    </xf>
    <xf numFmtId="42" fontId="4" fillId="0" borderId="4" xfId="1" applyNumberFormat="1" applyFont="1" applyFill="1" applyBorder="1" applyAlignment="1">
      <alignment horizontal="right" wrapText="1"/>
    </xf>
    <xf numFmtId="2" fontId="4" fillId="0" borderId="4" xfId="0" applyNumberFormat="1" applyFont="1" applyFill="1" applyBorder="1" applyAlignment="1">
      <alignment horizontal="left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left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42" fontId="4" fillId="0" borderId="2" xfId="1" applyNumberFormat="1" applyFont="1" applyFill="1" applyBorder="1" applyAlignment="1">
      <alignment horizontal="right" wrapText="1"/>
    </xf>
    <xf numFmtId="0" fontId="0" fillId="0" borderId="0" xfId="0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right"/>
    </xf>
    <xf numFmtId="9" fontId="4" fillId="0" borderId="2" xfId="0" applyNumberFormat="1" applyFont="1" applyFill="1" applyBorder="1" applyAlignment="1">
      <alignment horizontal="right"/>
    </xf>
    <xf numFmtId="42" fontId="4" fillId="0" borderId="2" xfId="1" applyFont="1" applyFill="1" applyBorder="1" applyAlignment="1">
      <alignment horizontal="right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right"/>
    </xf>
    <xf numFmtId="9" fontId="4" fillId="0" borderId="3" xfId="0" applyNumberFormat="1" applyFont="1" applyFill="1" applyBorder="1" applyAlignment="1">
      <alignment horizontal="right"/>
    </xf>
    <xf numFmtId="9" fontId="4" fillId="0" borderId="12" xfId="0" applyNumberFormat="1" applyFont="1" applyFill="1" applyBorder="1" applyAlignment="1">
      <alignment horizontal="right"/>
    </xf>
    <xf numFmtId="42" fontId="4" fillId="0" borderId="0" xfId="1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42" fontId="3" fillId="0" borderId="4" xfId="1" applyFont="1" applyFill="1" applyBorder="1" applyAlignment="1">
      <alignment horizontal="right"/>
    </xf>
    <xf numFmtId="0" fontId="0" fillId="0" borderId="0" xfId="0" applyFill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5EE15-20FE-4ABF-A01F-0EC409E086DE}">
  <dimension ref="A2:G169"/>
  <sheetViews>
    <sheetView tabSelected="1" topLeftCell="A155" zoomScaleNormal="100" workbookViewId="0">
      <selection activeCell="J148" sqref="J148"/>
    </sheetView>
  </sheetViews>
  <sheetFormatPr baseColWidth="10" defaultRowHeight="15" x14ac:dyDescent="0.25"/>
  <cols>
    <col min="1" max="1" width="7.7109375" style="1" customWidth="1"/>
    <col min="2" max="2" width="7.42578125" style="1" customWidth="1"/>
    <col min="3" max="3" width="53.7109375" style="1" customWidth="1"/>
    <col min="4" max="4" width="8.140625" style="1" bestFit="1" customWidth="1"/>
    <col min="5" max="5" width="9.7109375" style="1" bestFit="1" customWidth="1"/>
    <col min="6" max="6" width="12.85546875" style="1" customWidth="1"/>
    <col min="7" max="7" width="20.85546875" style="1" customWidth="1"/>
    <col min="8" max="8" width="1.5703125" style="1" customWidth="1"/>
    <col min="9" max="16384" width="11.42578125" style="1"/>
  </cols>
  <sheetData>
    <row r="2" spans="1:7" x14ac:dyDescent="0.25">
      <c r="A2" s="101" t="s">
        <v>132</v>
      </c>
      <c r="B2" s="101"/>
      <c r="C2" s="101"/>
      <c r="D2" s="101"/>
      <c r="E2" s="101"/>
      <c r="F2" s="101"/>
      <c r="G2" s="101"/>
    </row>
    <row r="4" spans="1:7" x14ac:dyDescent="0.25">
      <c r="A4" s="40" t="s">
        <v>0</v>
      </c>
      <c r="B4" s="40" t="s">
        <v>289</v>
      </c>
      <c r="C4" s="40" t="s">
        <v>1</v>
      </c>
      <c r="D4" s="40" t="s">
        <v>2</v>
      </c>
      <c r="E4" s="40" t="s">
        <v>3</v>
      </c>
      <c r="F4" s="40" t="s">
        <v>4</v>
      </c>
      <c r="G4" s="40" t="s">
        <v>5</v>
      </c>
    </row>
    <row r="5" spans="1:7" x14ac:dyDescent="0.25">
      <c r="A5" s="16" t="s">
        <v>6</v>
      </c>
      <c r="B5" s="16"/>
      <c r="C5" s="16" t="s">
        <v>7</v>
      </c>
      <c r="D5" s="26"/>
      <c r="E5" s="27"/>
      <c r="F5" s="27"/>
      <c r="G5" s="27"/>
    </row>
    <row r="6" spans="1:7" x14ac:dyDescent="0.25">
      <c r="A6" s="25" t="s">
        <v>8</v>
      </c>
      <c r="B6" s="31">
        <v>1.01</v>
      </c>
      <c r="C6" s="30" t="s">
        <v>9</v>
      </c>
      <c r="D6" s="26" t="s">
        <v>10</v>
      </c>
      <c r="E6" s="27">
        <v>371</v>
      </c>
      <c r="F6" s="28"/>
      <c r="G6" s="28">
        <f>+ROUND(F6*E6,0)</f>
        <v>0</v>
      </c>
    </row>
    <row r="7" spans="1:7" x14ac:dyDescent="0.25">
      <c r="A7" s="25" t="s">
        <v>11</v>
      </c>
      <c r="B7" s="31">
        <v>1.2</v>
      </c>
      <c r="C7" s="30" t="s">
        <v>290</v>
      </c>
      <c r="D7" s="26" t="s">
        <v>10</v>
      </c>
      <c r="E7" s="27">
        <v>371</v>
      </c>
      <c r="F7" s="28"/>
      <c r="G7" s="28">
        <f t="shared" ref="G7:G8" si="0">+ROUND(F7*E7,0)</f>
        <v>0</v>
      </c>
    </row>
    <row r="8" spans="1:7" x14ac:dyDescent="0.25">
      <c r="A8" s="25" t="s">
        <v>12</v>
      </c>
      <c r="B8" s="31"/>
      <c r="C8" s="30" t="s">
        <v>13</v>
      </c>
      <c r="D8" s="26" t="s">
        <v>14</v>
      </c>
      <c r="E8" s="27">
        <v>242</v>
      </c>
      <c r="F8" s="28"/>
      <c r="G8" s="28">
        <f t="shared" si="0"/>
        <v>0</v>
      </c>
    </row>
    <row r="9" spans="1:7" x14ac:dyDescent="0.25">
      <c r="A9" s="25"/>
      <c r="B9" s="31"/>
      <c r="C9" s="16" t="s">
        <v>15</v>
      </c>
      <c r="D9" s="17"/>
      <c r="E9" s="18"/>
      <c r="F9" s="19"/>
      <c r="G9" s="19">
        <f>SUM(G6:G8)</f>
        <v>0</v>
      </c>
    </row>
    <row r="10" spans="1:7" x14ac:dyDescent="0.25">
      <c r="A10" s="16" t="s">
        <v>16</v>
      </c>
      <c r="B10" s="41"/>
      <c r="C10" s="16" t="s">
        <v>17</v>
      </c>
      <c r="D10" s="26"/>
      <c r="E10" s="27"/>
      <c r="F10" s="28"/>
      <c r="G10" s="28"/>
    </row>
    <row r="11" spans="1:7" x14ac:dyDescent="0.25">
      <c r="A11" s="25" t="s">
        <v>18</v>
      </c>
      <c r="B11" s="31" t="s">
        <v>297</v>
      </c>
      <c r="C11" s="30" t="s">
        <v>19</v>
      </c>
      <c r="D11" s="26" t="s">
        <v>14</v>
      </c>
      <c r="E11" s="27">
        <v>29</v>
      </c>
      <c r="F11" s="28"/>
      <c r="G11" s="28">
        <f>+ROUND(F11*E11,0)</f>
        <v>0</v>
      </c>
    </row>
    <row r="12" spans="1:7" x14ac:dyDescent="0.25">
      <c r="A12" s="25" t="s">
        <v>20</v>
      </c>
      <c r="B12" s="31"/>
      <c r="C12" s="30" t="s">
        <v>292</v>
      </c>
      <c r="D12" s="26" t="s">
        <v>10</v>
      </c>
      <c r="E12" s="27">
        <v>133</v>
      </c>
      <c r="F12" s="28"/>
      <c r="G12" s="28">
        <f t="shared" ref="G12:G16" si="1">+ROUND(F12*E12,0)</f>
        <v>0</v>
      </c>
    </row>
    <row r="13" spans="1:7" s="29" customFormat="1" ht="33.75" x14ac:dyDescent="0.25">
      <c r="A13" s="25" t="s">
        <v>21</v>
      </c>
      <c r="B13" s="31">
        <v>3.14</v>
      </c>
      <c r="C13" s="30" t="s">
        <v>288</v>
      </c>
      <c r="D13" s="26" t="s">
        <v>22</v>
      </c>
      <c r="E13" s="27">
        <v>189</v>
      </c>
      <c r="F13" s="28"/>
      <c r="G13" s="28">
        <f t="shared" si="1"/>
        <v>0</v>
      </c>
    </row>
    <row r="14" spans="1:7" s="29" customFormat="1" ht="22.5" x14ac:dyDescent="0.25">
      <c r="A14" s="25" t="s">
        <v>23</v>
      </c>
      <c r="B14" s="31" t="s">
        <v>298</v>
      </c>
      <c r="C14" s="30" t="s">
        <v>287</v>
      </c>
      <c r="D14" s="26" t="s">
        <v>24</v>
      </c>
      <c r="E14" s="27">
        <v>36</v>
      </c>
      <c r="F14" s="28"/>
      <c r="G14" s="28">
        <f>+ROUND(F14*E14,0)</f>
        <v>0</v>
      </c>
    </row>
    <row r="15" spans="1:7" x14ac:dyDescent="0.25">
      <c r="A15" s="25" t="s">
        <v>25</v>
      </c>
      <c r="B15" s="31">
        <v>3.4</v>
      </c>
      <c r="C15" s="30" t="s">
        <v>26</v>
      </c>
      <c r="D15" s="26" t="s">
        <v>27</v>
      </c>
      <c r="E15" s="42">
        <v>2233</v>
      </c>
      <c r="F15" s="28"/>
      <c r="G15" s="28">
        <f t="shared" si="1"/>
        <v>0</v>
      </c>
    </row>
    <row r="16" spans="1:7" x14ac:dyDescent="0.25">
      <c r="A16" s="25" t="s">
        <v>28</v>
      </c>
      <c r="B16" s="31" t="s">
        <v>299</v>
      </c>
      <c r="C16" s="30" t="s">
        <v>329</v>
      </c>
      <c r="D16" s="26" t="s">
        <v>24</v>
      </c>
      <c r="E16" s="27">
        <v>36</v>
      </c>
      <c r="F16" s="28"/>
      <c r="G16" s="28">
        <f t="shared" si="1"/>
        <v>0</v>
      </c>
    </row>
    <row r="17" spans="1:7" x14ac:dyDescent="0.25">
      <c r="A17" s="16"/>
      <c r="B17" s="41"/>
      <c r="C17" s="16" t="s">
        <v>29</v>
      </c>
      <c r="D17" s="17"/>
      <c r="E17" s="18"/>
      <c r="F17" s="19"/>
      <c r="G17" s="19">
        <f>SUM(G11:G16)</f>
        <v>0</v>
      </c>
    </row>
    <row r="18" spans="1:7" x14ac:dyDescent="0.25">
      <c r="A18" s="16" t="s">
        <v>30</v>
      </c>
      <c r="B18" s="41"/>
      <c r="C18" s="16" t="s">
        <v>31</v>
      </c>
      <c r="D18" s="17"/>
      <c r="E18" s="18"/>
      <c r="F18" s="19"/>
      <c r="G18" s="19"/>
    </row>
    <row r="19" spans="1:7" x14ac:dyDescent="0.25">
      <c r="A19" s="25" t="s">
        <v>32</v>
      </c>
      <c r="B19" s="31" t="s">
        <v>302</v>
      </c>
      <c r="C19" s="25" t="s">
        <v>33</v>
      </c>
      <c r="D19" s="26" t="s">
        <v>22</v>
      </c>
      <c r="E19" s="27">
        <v>69</v>
      </c>
      <c r="F19" s="28"/>
      <c r="G19" s="28">
        <f t="shared" ref="G19:G22" si="2">+ROUND(F19*E19,0)</f>
        <v>0</v>
      </c>
    </row>
    <row r="20" spans="1:7" x14ac:dyDescent="0.25">
      <c r="A20" s="25" t="s">
        <v>34</v>
      </c>
      <c r="B20" s="31" t="s">
        <v>303</v>
      </c>
      <c r="C20" s="30" t="s">
        <v>35</v>
      </c>
      <c r="D20" s="26" t="s">
        <v>22</v>
      </c>
      <c r="E20" s="27">
        <v>81</v>
      </c>
      <c r="F20" s="28"/>
      <c r="G20" s="28">
        <f t="shared" si="2"/>
        <v>0</v>
      </c>
    </row>
    <row r="21" spans="1:7" x14ac:dyDescent="0.25">
      <c r="A21" s="25" t="s">
        <v>36</v>
      </c>
      <c r="B21" s="31" t="s">
        <v>304</v>
      </c>
      <c r="C21" s="30" t="s">
        <v>37</v>
      </c>
      <c r="D21" s="26" t="s">
        <v>24</v>
      </c>
      <c r="E21" s="27">
        <v>21</v>
      </c>
      <c r="F21" s="28"/>
      <c r="G21" s="28">
        <f t="shared" si="2"/>
        <v>0</v>
      </c>
    </row>
    <row r="22" spans="1:7" s="29" customFormat="1" ht="22.5" x14ac:dyDescent="0.25">
      <c r="A22" s="25">
        <v>3.04</v>
      </c>
      <c r="B22" s="31" t="s">
        <v>305</v>
      </c>
      <c r="C22" s="30" t="s">
        <v>269</v>
      </c>
      <c r="D22" s="26" t="s">
        <v>24</v>
      </c>
      <c r="E22" s="27">
        <v>4</v>
      </c>
      <c r="F22" s="28"/>
      <c r="G22" s="28">
        <f t="shared" si="2"/>
        <v>0</v>
      </c>
    </row>
    <row r="23" spans="1:7" x14ac:dyDescent="0.25">
      <c r="A23" s="16"/>
      <c r="B23" s="41"/>
      <c r="C23" s="16" t="s">
        <v>38</v>
      </c>
      <c r="D23" s="17"/>
      <c r="E23" s="18"/>
      <c r="F23" s="19"/>
      <c r="G23" s="19">
        <f>SUM(G19:G22)</f>
        <v>0</v>
      </c>
    </row>
    <row r="24" spans="1:7" x14ac:dyDescent="0.25">
      <c r="A24" s="16" t="s">
        <v>39</v>
      </c>
      <c r="B24" s="41"/>
      <c r="C24" s="16" t="s">
        <v>40</v>
      </c>
      <c r="D24" s="17"/>
      <c r="E24" s="18"/>
      <c r="F24" s="19"/>
      <c r="G24" s="19"/>
    </row>
    <row r="25" spans="1:7" s="29" customFormat="1" ht="33.75" x14ac:dyDescent="0.25">
      <c r="A25" s="25" t="s">
        <v>41</v>
      </c>
      <c r="B25" s="31" t="s">
        <v>300</v>
      </c>
      <c r="C25" s="30" t="s">
        <v>270</v>
      </c>
      <c r="D25" s="26" t="s">
        <v>10</v>
      </c>
      <c r="E25" s="27">
        <v>494</v>
      </c>
      <c r="F25" s="28"/>
      <c r="G25" s="28">
        <f t="shared" ref="G25" si="3">+ROUND(F25*E25,0)</f>
        <v>0</v>
      </c>
    </row>
    <row r="26" spans="1:7" x14ac:dyDescent="0.25">
      <c r="A26" s="16"/>
      <c r="B26" s="41"/>
      <c r="C26" s="16" t="s">
        <v>42</v>
      </c>
      <c r="D26" s="17"/>
      <c r="E26" s="18"/>
      <c r="F26" s="19"/>
      <c r="G26" s="19">
        <f>SUM(G25)</f>
        <v>0</v>
      </c>
    </row>
    <row r="27" spans="1:7" x14ac:dyDescent="0.25">
      <c r="A27" s="16" t="s">
        <v>43</v>
      </c>
      <c r="B27" s="41"/>
      <c r="C27" s="16" t="s">
        <v>44</v>
      </c>
      <c r="D27" s="26"/>
      <c r="E27" s="27"/>
      <c r="F27" s="28"/>
      <c r="G27" s="28"/>
    </row>
    <row r="28" spans="1:7" s="29" customFormat="1" ht="22.5" x14ac:dyDescent="0.25">
      <c r="A28" s="25" t="s">
        <v>45</v>
      </c>
      <c r="B28" s="31">
        <v>3.13</v>
      </c>
      <c r="C28" s="30" t="s">
        <v>271</v>
      </c>
      <c r="D28" s="26" t="s">
        <v>22</v>
      </c>
      <c r="E28" s="27">
        <v>108</v>
      </c>
      <c r="F28" s="28"/>
      <c r="G28" s="28">
        <f t="shared" ref="G28:G43" si="4">+ROUND(F28*E28,0)</f>
        <v>0</v>
      </c>
    </row>
    <row r="29" spans="1:7" s="29" customFormat="1" x14ac:dyDescent="0.25">
      <c r="A29" s="25" t="s">
        <v>46</v>
      </c>
      <c r="B29" s="31"/>
      <c r="C29" s="30" t="s">
        <v>286</v>
      </c>
      <c r="D29" s="26" t="s">
        <v>24</v>
      </c>
      <c r="E29" s="27">
        <v>36</v>
      </c>
      <c r="F29" s="28"/>
      <c r="G29" s="28">
        <f t="shared" si="4"/>
        <v>0</v>
      </c>
    </row>
    <row r="30" spans="1:7" s="29" customFormat="1" ht="22.5" x14ac:dyDescent="0.25">
      <c r="A30" s="25" t="s">
        <v>47</v>
      </c>
      <c r="B30" s="31">
        <v>3.14</v>
      </c>
      <c r="C30" s="30" t="s">
        <v>272</v>
      </c>
      <c r="D30" s="26" t="s">
        <v>24</v>
      </c>
      <c r="E30" s="27">
        <v>1</v>
      </c>
      <c r="F30" s="28"/>
      <c r="G30" s="28">
        <f t="shared" si="4"/>
        <v>0</v>
      </c>
    </row>
    <row r="31" spans="1:7" s="29" customFormat="1" ht="22.5" x14ac:dyDescent="0.25">
      <c r="A31" s="25" t="s">
        <v>48</v>
      </c>
      <c r="B31" s="31" t="s">
        <v>301</v>
      </c>
      <c r="C31" s="30" t="s">
        <v>273</v>
      </c>
      <c r="D31" s="26" t="s">
        <v>24</v>
      </c>
      <c r="E31" s="27">
        <v>1</v>
      </c>
      <c r="F31" s="28"/>
      <c r="G31" s="28">
        <f t="shared" si="4"/>
        <v>0</v>
      </c>
    </row>
    <row r="32" spans="1:7" s="29" customFormat="1" ht="22.5" x14ac:dyDescent="0.25">
      <c r="A32" s="25" t="s">
        <v>49</v>
      </c>
      <c r="B32" s="31" t="s">
        <v>301</v>
      </c>
      <c r="C32" s="30" t="s">
        <v>274</v>
      </c>
      <c r="D32" s="26" t="s">
        <v>24</v>
      </c>
      <c r="E32" s="27">
        <v>1</v>
      </c>
      <c r="F32" s="28"/>
      <c r="G32" s="28">
        <f t="shared" si="4"/>
        <v>0</v>
      </c>
    </row>
    <row r="33" spans="1:7" s="29" customFormat="1" ht="22.5" x14ac:dyDescent="0.25">
      <c r="A33" s="25" t="s">
        <v>50</v>
      </c>
      <c r="B33" s="31" t="s">
        <v>301</v>
      </c>
      <c r="C33" s="30" t="s">
        <v>275</v>
      </c>
      <c r="D33" s="26" t="s">
        <v>24</v>
      </c>
      <c r="E33" s="27">
        <v>1</v>
      </c>
      <c r="F33" s="28"/>
      <c r="G33" s="28">
        <f t="shared" si="4"/>
        <v>0</v>
      </c>
    </row>
    <row r="34" spans="1:7" s="29" customFormat="1" ht="22.5" x14ac:dyDescent="0.25">
      <c r="A34" s="25" t="s">
        <v>51</v>
      </c>
      <c r="B34" s="31" t="s">
        <v>301</v>
      </c>
      <c r="C34" s="30" t="s">
        <v>276</v>
      </c>
      <c r="D34" s="26" t="s">
        <v>24</v>
      </c>
      <c r="E34" s="27">
        <v>1</v>
      </c>
      <c r="F34" s="28"/>
      <c r="G34" s="28">
        <f t="shared" si="4"/>
        <v>0</v>
      </c>
    </row>
    <row r="35" spans="1:7" s="29" customFormat="1" ht="22.5" x14ac:dyDescent="0.25">
      <c r="A35" s="25" t="s">
        <v>52</v>
      </c>
      <c r="B35" s="31" t="s">
        <v>301</v>
      </c>
      <c r="C35" s="30" t="s">
        <v>277</v>
      </c>
      <c r="D35" s="26" t="s">
        <v>24</v>
      </c>
      <c r="E35" s="27">
        <v>1</v>
      </c>
      <c r="F35" s="28"/>
      <c r="G35" s="28">
        <f t="shared" si="4"/>
        <v>0</v>
      </c>
    </row>
    <row r="36" spans="1:7" s="29" customFormat="1" ht="22.5" x14ac:dyDescent="0.25">
      <c r="A36" s="25" t="s">
        <v>53</v>
      </c>
      <c r="B36" s="31" t="s">
        <v>301</v>
      </c>
      <c r="C36" s="30" t="s">
        <v>278</v>
      </c>
      <c r="D36" s="26" t="s">
        <v>24</v>
      </c>
      <c r="E36" s="27">
        <v>1</v>
      </c>
      <c r="F36" s="28"/>
      <c r="G36" s="28">
        <f t="shared" si="4"/>
        <v>0</v>
      </c>
    </row>
    <row r="37" spans="1:7" s="29" customFormat="1" ht="22.5" x14ac:dyDescent="0.25">
      <c r="A37" s="25" t="s">
        <v>54</v>
      </c>
      <c r="B37" s="31" t="s">
        <v>301</v>
      </c>
      <c r="C37" s="30" t="s">
        <v>279</v>
      </c>
      <c r="D37" s="26" t="s">
        <v>24</v>
      </c>
      <c r="E37" s="27">
        <v>1</v>
      </c>
      <c r="F37" s="28"/>
      <c r="G37" s="28">
        <f t="shared" si="4"/>
        <v>0</v>
      </c>
    </row>
    <row r="38" spans="1:7" s="29" customFormat="1" ht="22.5" x14ac:dyDescent="0.25">
      <c r="A38" s="25" t="s">
        <v>55</v>
      </c>
      <c r="B38" s="31" t="s">
        <v>301</v>
      </c>
      <c r="C38" s="30" t="s">
        <v>280</v>
      </c>
      <c r="D38" s="26" t="s">
        <v>24</v>
      </c>
      <c r="E38" s="27">
        <v>1</v>
      </c>
      <c r="F38" s="28"/>
      <c r="G38" s="28">
        <f t="shared" si="4"/>
        <v>0</v>
      </c>
    </row>
    <row r="39" spans="1:7" s="29" customFormat="1" ht="22.5" x14ac:dyDescent="0.25">
      <c r="A39" s="25" t="s">
        <v>56</v>
      </c>
      <c r="B39" s="31" t="s">
        <v>301</v>
      </c>
      <c r="C39" s="30" t="s">
        <v>281</v>
      </c>
      <c r="D39" s="26" t="s">
        <v>24</v>
      </c>
      <c r="E39" s="27">
        <v>1</v>
      </c>
      <c r="F39" s="28"/>
      <c r="G39" s="28">
        <f t="shared" si="4"/>
        <v>0</v>
      </c>
    </row>
    <row r="40" spans="1:7" s="29" customFormat="1" ht="22.5" x14ac:dyDescent="0.25">
      <c r="A40" s="25" t="s">
        <v>57</v>
      </c>
      <c r="B40" s="31" t="s">
        <v>301</v>
      </c>
      <c r="C40" s="30" t="s">
        <v>282</v>
      </c>
      <c r="D40" s="26" t="s">
        <v>22</v>
      </c>
      <c r="E40" s="27">
        <v>51.44</v>
      </c>
      <c r="F40" s="28"/>
      <c r="G40" s="28">
        <f t="shared" si="4"/>
        <v>0</v>
      </c>
    </row>
    <row r="41" spans="1:7" ht="22.5" x14ac:dyDescent="0.25">
      <c r="A41" s="25" t="s">
        <v>58</v>
      </c>
      <c r="B41" s="31"/>
      <c r="C41" s="30" t="s">
        <v>283</v>
      </c>
      <c r="D41" s="26" t="s">
        <v>22</v>
      </c>
      <c r="E41" s="27">
        <v>301</v>
      </c>
      <c r="F41" s="28"/>
      <c r="G41" s="28">
        <f t="shared" si="4"/>
        <v>0</v>
      </c>
    </row>
    <row r="42" spans="1:7" ht="22.5" x14ac:dyDescent="0.25">
      <c r="A42" s="25" t="s">
        <v>59</v>
      </c>
      <c r="B42" s="31"/>
      <c r="C42" s="30" t="s">
        <v>284</v>
      </c>
      <c r="D42" s="26" t="s">
        <v>22</v>
      </c>
      <c r="E42" s="27">
        <v>127.7</v>
      </c>
      <c r="F42" s="28"/>
      <c r="G42" s="28">
        <f t="shared" si="4"/>
        <v>0</v>
      </c>
    </row>
    <row r="43" spans="1:7" ht="45" x14ac:dyDescent="0.25">
      <c r="A43" s="25" t="s">
        <v>60</v>
      </c>
      <c r="B43" s="31"/>
      <c r="C43" s="30" t="s">
        <v>285</v>
      </c>
      <c r="D43" s="26" t="s">
        <v>22</v>
      </c>
      <c r="E43" s="27">
        <v>57</v>
      </c>
      <c r="F43" s="28"/>
      <c r="G43" s="28">
        <f t="shared" si="4"/>
        <v>0</v>
      </c>
    </row>
    <row r="44" spans="1:7" x14ac:dyDescent="0.25">
      <c r="A44" s="25"/>
      <c r="B44" s="31"/>
      <c r="C44" s="30"/>
      <c r="D44" s="26"/>
      <c r="E44" s="27"/>
      <c r="F44" s="28"/>
      <c r="G44" s="28"/>
    </row>
    <row r="45" spans="1:7" x14ac:dyDescent="0.25">
      <c r="A45" s="25"/>
      <c r="B45" s="31"/>
      <c r="C45" s="30"/>
      <c r="D45" s="26"/>
      <c r="E45" s="27"/>
      <c r="F45" s="28"/>
      <c r="G45" s="28"/>
    </row>
    <row r="46" spans="1:7" x14ac:dyDescent="0.25">
      <c r="A46" s="16"/>
      <c r="B46" s="41"/>
      <c r="C46" s="16" t="s">
        <v>61</v>
      </c>
      <c r="D46" s="17"/>
      <c r="E46" s="18"/>
      <c r="F46" s="19"/>
      <c r="G46" s="19">
        <f>SUM(G28:G43)</f>
        <v>0</v>
      </c>
    </row>
    <row r="47" spans="1:7" x14ac:dyDescent="0.25">
      <c r="A47" s="16" t="s">
        <v>62</v>
      </c>
      <c r="B47" s="41"/>
      <c r="C47" s="16" t="s">
        <v>63</v>
      </c>
      <c r="D47" s="26"/>
      <c r="E47" s="27"/>
      <c r="F47" s="28"/>
      <c r="G47" s="28"/>
    </row>
    <row r="48" spans="1:7" x14ac:dyDescent="0.25">
      <c r="A48" s="25" t="s">
        <v>64</v>
      </c>
      <c r="B48" s="31" t="s">
        <v>307</v>
      </c>
      <c r="C48" s="30" t="s">
        <v>306</v>
      </c>
      <c r="D48" s="26" t="s">
        <v>10</v>
      </c>
      <c r="E48" s="27">
        <v>369</v>
      </c>
      <c r="F48" s="28"/>
      <c r="G48" s="28">
        <f t="shared" ref="G48:G51" si="5">+ROUND(F48*E48,0)</f>
        <v>0</v>
      </c>
    </row>
    <row r="49" spans="1:7" ht="33.75" x14ac:dyDescent="0.25">
      <c r="A49" s="25" t="s">
        <v>65</v>
      </c>
      <c r="B49" s="31" t="s">
        <v>308</v>
      </c>
      <c r="C49" s="30" t="s">
        <v>293</v>
      </c>
      <c r="D49" s="26" t="s">
        <v>22</v>
      </c>
      <c r="E49" s="27">
        <v>81</v>
      </c>
      <c r="F49" s="28"/>
      <c r="G49" s="28">
        <f t="shared" si="5"/>
        <v>0</v>
      </c>
    </row>
    <row r="50" spans="1:7" ht="22.5" x14ac:dyDescent="0.25">
      <c r="A50" s="25" t="s">
        <v>66</v>
      </c>
      <c r="B50" s="31"/>
      <c r="C50" s="30" t="s">
        <v>294</v>
      </c>
      <c r="D50" s="26" t="s">
        <v>22</v>
      </c>
      <c r="E50" s="27">
        <v>48</v>
      </c>
      <c r="F50" s="28"/>
      <c r="G50" s="28">
        <f t="shared" si="5"/>
        <v>0</v>
      </c>
    </row>
    <row r="51" spans="1:7" ht="22.5" x14ac:dyDescent="0.25">
      <c r="A51" s="25" t="s">
        <v>67</v>
      </c>
      <c r="B51" s="31" t="s">
        <v>309</v>
      </c>
      <c r="C51" s="30" t="s">
        <v>295</v>
      </c>
      <c r="D51" s="26" t="s">
        <v>22</v>
      </c>
      <c r="E51" s="27">
        <v>54.2</v>
      </c>
      <c r="F51" s="28"/>
      <c r="G51" s="28">
        <f t="shared" si="5"/>
        <v>0</v>
      </c>
    </row>
    <row r="52" spans="1:7" x14ac:dyDescent="0.25">
      <c r="A52" s="16"/>
      <c r="B52" s="41"/>
      <c r="C52" s="16" t="s">
        <v>68</v>
      </c>
      <c r="D52" s="17"/>
      <c r="E52" s="18"/>
      <c r="F52" s="19"/>
      <c r="G52" s="19">
        <f>SUM(G48:G51)</f>
        <v>0</v>
      </c>
    </row>
    <row r="53" spans="1:7" x14ac:dyDescent="0.25">
      <c r="A53" s="16" t="s">
        <v>69</v>
      </c>
      <c r="B53" s="41"/>
      <c r="C53" s="16" t="s">
        <v>70</v>
      </c>
      <c r="D53" s="17"/>
      <c r="E53" s="18"/>
      <c r="F53" s="19"/>
      <c r="G53" s="19"/>
    </row>
    <row r="54" spans="1:7" ht="22.5" x14ac:dyDescent="0.25">
      <c r="A54" s="25" t="s">
        <v>71</v>
      </c>
      <c r="B54" s="31" t="s">
        <v>326</v>
      </c>
      <c r="C54" s="30" t="s">
        <v>296</v>
      </c>
      <c r="D54" s="26" t="s">
        <v>10</v>
      </c>
      <c r="E54" s="27">
        <v>302</v>
      </c>
      <c r="F54" s="28"/>
      <c r="G54" s="28">
        <f t="shared" ref="G54:G60" si="6">+ROUND(F54*E54,0)</f>
        <v>0</v>
      </c>
    </row>
    <row r="55" spans="1:7" ht="22.5" x14ac:dyDescent="0.25">
      <c r="A55" s="25" t="s">
        <v>72</v>
      </c>
      <c r="B55" s="31" t="s">
        <v>310</v>
      </c>
      <c r="C55" s="30" t="s">
        <v>327</v>
      </c>
      <c r="D55" s="26" t="s">
        <v>10</v>
      </c>
      <c r="E55" s="27">
        <v>302</v>
      </c>
      <c r="F55" s="28"/>
      <c r="G55" s="28">
        <f t="shared" si="6"/>
        <v>0</v>
      </c>
    </row>
    <row r="56" spans="1:7" x14ac:dyDescent="0.25">
      <c r="A56" s="25" t="s">
        <v>73</v>
      </c>
      <c r="B56" s="31" t="s">
        <v>311</v>
      </c>
      <c r="C56" s="30" t="s">
        <v>316</v>
      </c>
      <c r="D56" s="26" t="s">
        <v>10</v>
      </c>
      <c r="E56" s="27">
        <v>302</v>
      </c>
      <c r="F56" s="28"/>
      <c r="G56" s="28">
        <f t="shared" si="6"/>
        <v>0</v>
      </c>
    </row>
    <row r="57" spans="1:7" x14ac:dyDescent="0.25">
      <c r="A57" s="25" t="s">
        <v>74</v>
      </c>
      <c r="B57" s="31" t="s">
        <v>312</v>
      </c>
      <c r="C57" s="30" t="s">
        <v>328</v>
      </c>
      <c r="D57" s="26" t="s">
        <v>22</v>
      </c>
      <c r="E57" s="27">
        <v>219</v>
      </c>
      <c r="F57" s="28"/>
      <c r="G57" s="28">
        <f t="shared" si="6"/>
        <v>0</v>
      </c>
    </row>
    <row r="58" spans="1:7" ht="22.5" x14ac:dyDescent="0.25">
      <c r="A58" s="38" t="s">
        <v>75</v>
      </c>
      <c r="B58" s="43"/>
      <c r="C58" s="30" t="s">
        <v>265</v>
      </c>
      <c r="D58" s="44" t="s">
        <v>10</v>
      </c>
      <c r="E58" s="45">
        <v>74</v>
      </c>
      <c r="F58" s="46"/>
      <c r="G58" s="46">
        <f t="shared" si="6"/>
        <v>0</v>
      </c>
    </row>
    <row r="59" spans="1:7" x14ac:dyDescent="0.25">
      <c r="A59" s="25" t="s">
        <v>76</v>
      </c>
      <c r="B59" s="31"/>
      <c r="C59" s="30" t="s">
        <v>77</v>
      </c>
      <c r="D59" s="26" t="s">
        <v>10</v>
      </c>
      <c r="E59" s="27">
        <v>5</v>
      </c>
      <c r="F59" s="28"/>
      <c r="G59" s="46">
        <f t="shared" si="6"/>
        <v>0</v>
      </c>
    </row>
    <row r="60" spans="1:7" x14ac:dyDescent="0.25">
      <c r="A60" s="25" t="s">
        <v>78</v>
      </c>
      <c r="B60" s="31"/>
      <c r="C60" s="30" t="s">
        <v>79</v>
      </c>
      <c r="D60" s="26" t="s">
        <v>10</v>
      </c>
      <c r="E60" s="27">
        <v>2.5</v>
      </c>
      <c r="F60" s="28"/>
      <c r="G60" s="28">
        <f t="shared" si="6"/>
        <v>0</v>
      </c>
    </row>
    <row r="61" spans="1:7" x14ac:dyDescent="0.25">
      <c r="A61" s="16"/>
      <c r="B61" s="41"/>
      <c r="C61" s="16" t="s">
        <v>80</v>
      </c>
      <c r="D61" s="17"/>
      <c r="E61" s="18"/>
      <c r="F61" s="19"/>
      <c r="G61" s="19">
        <f>SUM(G54:G60)</f>
        <v>0</v>
      </c>
    </row>
    <row r="62" spans="1:7" x14ac:dyDescent="0.25">
      <c r="A62" s="16" t="s">
        <v>81</v>
      </c>
      <c r="B62" s="41"/>
      <c r="C62" s="16" t="s">
        <v>82</v>
      </c>
      <c r="D62" s="17"/>
      <c r="E62" s="18"/>
      <c r="F62" s="19"/>
      <c r="G62" s="19"/>
    </row>
    <row r="63" spans="1:7" x14ac:dyDescent="0.25">
      <c r="A63" s="25" t="s">
        <v>83</v>
      </c>
      <c r="B63" s="31" t="s">
        <v>313</v>
      </c>
      <c r="C63" s="30" t="s">
        <v>317</v>
      </c>
      <c r="D63" s="26" t="s">
        <v>22</v>
      </c>
      <c r="E63" s="27">
        <v>41</v>
      </c>
      <c r="F63" s="28"/>
      <c r="G63" s="28">
        <f t="shared" ref="G63:G66" si="7">+ROUND(F63*E63,0)</f>
        <v>0</v>
      </c>
    </row>
    <row r="64" spans="1:7" x14ac:dyDescent="0.25">
      <c r="A64" s="25" t="s">
        <v>84</v>
      </c>
      <c r="B64" s="31" t="s">
        <v>314</v>
      </c>
      <c r="C64" s="30" t="s">
        <v>318</v>
      </c>
      <c r="D64" s="26" t="s">
        <v>22</v>
      </c>
      <c r="E64" s="27">
        <v>53</v>
      </c>
      <c r="F64" s="28"/>
      <c r="G64" s="28">
        <f t="shared" si="7"/>
        <v>0</v>
      </c>
    </row>
    <row r="65" spans="1:7" x14ac:dyDescent="0.25">
      <c r="A65" s="25" t="s">
        <v>85</v>
      </c>
      <c r="B65" s="31" t="s">
        <v>315</v>
      </c>
      <c r="C65" s="30" t="s">
        <v>86</v>
      </c>
      <c r="D65" s="26" t="s">
        <v>24</v>
      </c>
      <c r="E65" s="27">
        <v>13</v>
      </c>
      <c r="F65" s="28"/>
      <c r="G65" s="28">
        <f t="shared" si="7"/>
        <v>0</v>
      </c>
    </row>
    <row r="66" spans="1:7" s="29" customFormat="1" ht="22.5" x14ac:dyDescent="0.25">
      <c r="A66" s="25" t="s">
        <v>87</v>
      </c>
      <c r="B66" s="31" t="s">
        <v>319</v>
      </c>
      <c r="C66" s="30" t="s">
        <v>320</v>
      </c>
      <c r="D66" s="26" t="s">
        <v>24</v>
      </c>
      <c r="E66" s="27">
        <v>2</v>
      </c>
      <c r="F66" s="28"/>
      <c r="G66" s="28">
        <f t="shared" si="7"/>
        <v>0</v>
      </c>
    </row>
    <row r="67" spans="1:7" s="47" customFormat="1" x14ac:dyDescent="0.25">
      <c r="A67" s="16"/>
      <c r="B67" s="41"/>
      <c r="C67" s="16" t="s">
        <v>88</v>
      </c>
      <c r="D67" s="17"/>
      <c r="E67" s="18"/>
      <c r="F67" s="19"/>
      <c r="G67" s="19">
        <f>SUM(G63:G66)</f>
        <v>0</v>
      </c>
    </row>
    <row r="68" spans="1:7" s="47" customFormat="1" x14ac:dyDescent="0.25">
      <c r="A68" s="16" t="s">
        <v>89</v>
      </c>
      <c r="B68" s="41"/>
      <c r="C68" s="16" t="s">
        <v>90</v>
      </c>
      <c r="D68" s="17"/>
      <c r="E68" s="18"/>
      <c r="F68" s="19"/>
      <c r="G68" s="19"/>
    </row>
    <row r="69" spans="1:7" s="29" customFormat="1" x14ac:dyDescent="0.25">
      <c r="A69" s="25" t="s">
        <v>91</v>
      </c>
      <c r="B69" s="31" t="s">
        <v>322</v>
      </c>
      <c r="C69" s="30" t="s">
        <v>321</v>
      </c>
      <c r="D69" s="26" t="s">
        <v>10</v>
      </c>
      <c r="E69" s="27">
        <v>276</v>
      </c>
      <c r="F69" s="28"/>
      <c r="G69" s="28">
        <f t="shared" ref="G69" si="8">+ROUND(F69*E69,0)</f>
        <v>0</v>
      </c>
    </row>
    <row r="70" spans="1:7" s="47" customFormat="1" x14ac:dyDescent="0.25">
      <c r="A70" s="16"/>
      <c r="B70" s="41"/>
      <c r="C70" s="16" t="s">
        <v>92</v>
      </c>
      <c r="D70" s="17"/>
      <c r="E70" s="18"/>
      <c r="F70" s="19"/>
      <c r="G70" s="19">
        <f>SUM(G69)</f>
        <v>0</v>
      </c>
    </row>
    <row r="71" spans="1:7" s="47" customFormat="1" x14ac:dyDescent="0.25">
      <c r="A71" s="16" t="s">
        <v>93</v>
      </c>
      <c r="B71" s="41"/>
      <c r="C71" s="16" t="s">
        <v>94</v>
      </c>
      <c r="D71" s="17"/>
      <c r="E71" s="18"/>
      <c r="F71" s="19"/>
      <c r="G71" s="19"/>
    </row>
    <row r="72" spans="1:7" s="29" customFormat="1" x14ac:dyDescent="0.25">
      <c r="A72" s="25" t="s">
        <v>95</v>
      </c>
      <c r="B72" s="31" t="s">
        <v>323</v>
      </c>
      <c r="C72" s="25" t="s">
        <v>266</v>
      </c>
      <c r="D72" s="26" t="s">
        <v>10</v>
      </c>
      <c r="E72" s="27">
        <v>758</v>
      </c>
      <c r="F72" s="28"/>
      <c r="G72" s="28">
        <f t="shared" ref="G72:G73" si="9">+ROUND(F72*E72,0)</f>
        <v>0</v>
      </c>
    </row>
    <row r="73" spans="1:7" x14ac:dyDescent="0.25">
      <c r="A73" s="25" t="s">
        <v>96</v>
      </c>
      <c r="B73" s="31" t="s">
        <v>324</v>
      </c>
      <c r="C73" s="25" t="s">
        <v>97</v>
      </c>
      <c r="D73" s="26" t="s">
        <v>10</v>
      </c>
      <c r="E73" s="27">
        <v>230</v>
      </c>
      <c r="F73" s="28"/>
      <c r="G73" s="28">
        <f t="shared" si="9"/>
        <v>0</v>
      </c>
    </row>
    <row r="74" spans="1:7" s="47" customFormat="1" x14ac:dyDescent="0.25">
      <c r="A74" s="16"/>
      <c r="B74" s="41"/>
      <c r="C74" s="16" t="s">
        <v>98</v>
      </c>
      <c r="D74" s="17"/>
      <c r="E74" s="18"/>
      <c r="F74" s="19"/>
      <c r="G74" s="19">
        <f>SUM(G72:G73)</f>
        <v>0</v>
      </c>
    </row>
    <row r="75" spans="1:7" s="47" customFormat="1" x14ac:dyDescent="0.25">
      <c r="A75" s="16" t="s">
        <v>99</v>
      </c>
      <c r="B75" s="41"/>
      <c r="C75" s="16" t="s">
        <v>100</v>
      </c>
      <c r="D75" s="17"/>
      <c r="E75" s="18"/>
      <c r="F75" s="19"/>
      <c r="G75" s="19"/>
    </row>
    <row r="76" spans="1:7" ht="112.5" x14ac:dyDescent="0.25">
      <c r="A76" s="25" t="s">
        <v>101</v>
      </c>
      <c r="B76" s="31"/>
      <c r="C76" s="30" t="s">
        <v>291</v>
      </c>
      <c r="D76" s="26" t="s">
        <v>24</v>
      </c>
      <c r="E76" s="27">
        <v>2</v>
      </c>
      <c r="F76" s="28"/>
      <c r="G76" s="28">
        <f t="shared" ref="G76:G78" si="10">+ROUND(F76*E76,0)</f>
        <v>0</v>
      </c>
    </row>
    <row r="77" spans="1:7" x14ac:dyDescent="0.25">
      <c r="A77" s="25" t="s">
        <v>102</v>
      </c>
      <c r="B77" s="31"/>
      <c r="C77" s="30" t="s">
        <v>103</v>
      </c>
      <c r="D77" s="26" t="s">
        <v>22</v>
      </c>
      <c r="E77" s="27">
        <v>4.8</v>
      </c>
      <c r="F77" s="28"/>
      <c r="G77" s="28">
        <f t="shared" si="10"/>
        <v>0</v>
      </c>
    </row>
    <row r="78" spans="1:7" x14ac:dyDescent="0.25">
      <c r="A78" s="25" t="s">
        <v>104</v>
      </c>
      <c r="B78" s="31"/>
      <c r="C78" s="30" t="s">
        <v>105</v>
      </c>
      <c r="D78" s="26" t="s">
        <v>24</v>
      </c>
      <c r="E78" s="27">
        <v>9</v>
      </c>
      <c r="F78" s="28"/>
      <c r="G78" s="28">
        <f t="shared" si="10"/>
        <v>0</v>
      </c>
    </row>
    <row r="79" spans="1:7" s="47" customFormat="1" x14ac:dyDescent="0.25">
      <c r="A79" s="16"/>
      <c r="B79" s="41"/>
      <c r="C79" s="16" t="s">
        <v>106</v>
      </c>
      <c r="D79" s="17"/>
      <c r="E79" s="18"/>
      <c r="F79" s="19"/>
      <c r="G79" s="19">
        <f>SUM(G76:G78)</f>
        <v>0</v>
      </c>
    </row>
    <row r="80" spans="1:7" s="47" customFormat="1" x14ac:dyDescent="0.25">
      <c r="A80" s="16" t="s">
        <v>107</v>
      </c>
      <c r="B80" s="41"/>
      <c r="C80" s="16" t="s">
        <v>108</v>
      </c>
      <c r="D80" s="17"/>
      <c r="E80" s="18"/>
      <c r="F80" s="19"/>
      <c r="G80" s="19"/>
    </row>
    <row r="81" spans="1:7" x14ac:dyDescent="0.25">
      <c r="A81" s="25" t="s">
        <v>109</v>
      </c>
      <c r="B81" s="31"/>
      <c r="C81" s="30" t="s">
        <v>110</v>
      </c>
      <c r="D81" s="26" t="s">
        <v>10</v>
      </c>
      <c r="E81" s="27">
        <v>21</v>
      </c>
      <c r="F81" s="28"/>
      <c r="G81" s="28">
        <f t="shared" ref="G81:G85" si="11">+ROUND(F81*E81,0)</f>
        <v>0</v>
      </c>
    </row>
    <row r="82" spans="1:7" x14ac:dyDescent="0.25">
      <c r="A82" s="25" t="s">
        <v>111</v>
      </c>
      <c r="B82" s="31"/>
      <c r="C82" s="30" t="s">
        <v>112</v>
      </c>
      <c r="D82" s="26" t="s">
        <v>10</v>
      </c>
      <c r="E82" s="27">
        <v>49</v>
      </c>
      <c r="F82" s="28"/>
      <c r="G82" s="28">
        <f t="shared" si="11"/>
        <v>0</v>
      </c>
    </row>
    <row r="83" spans="1:7" x14ac:dyDescent="0.25">
      <c r="A83" s="25" t="s">
        <v>113</v>
      </c>
      <c r="B83" s="31"/>
      <c r="C83" s="30" t="s">
        <v>114</v>
      </c>
      <c r="D83" s="26" t="s">
        <v>10</v>
      </c>
      <c r="E83" s="27">
        <v>33.5</v>
      </c>
      <c r="F83" s="28"/>
      <c r="G83" s="28">
        <f t="shared" si="11"/>
        <v>0</v>
      </c>
    </row>
    <row r="84" spans="1:7" x14ac:dyDescent="0.25">
      <c r="A84" s="25" t="s">
        <v>115</v>
      </c>
      <c r="B84" s="31"/>
      <c r="C84" s="30" t="s">
        <v>116</v>
      </c>
      <c r="D84" s="26" t="s">
        <v>24</v>
      </c>
      <c r="E84" s="27">
        <v>6</v>
      </c>
      <c r="F84" s="28"/>
      <c r="G84" s="28">
        <f t="shared" si="11"/>
        <v>0</v>
      </c>
    </row>
    <row r="85" spans="1:7" x14ac:dyDescent="0.25">
      <c r="A85" s="25" t="s">
        <v>117</v>
      </c>
      <c r="B85" s="31"/>
      <c r="C85" s="30" t="s">
        <v>118</v>
      </c>
      <c r="D85" s="26" t="s">
        <v>24</v>
      </c>
      <c r="E85" s="27">
        <v>10</v>
      </c>
      <c r="F85" s="28"/>
      <c r="G85" s="28">
        <f t="shared" si="11"/>
        <v>0</v>
      </c>
    </row>
    <row r="86" spans="1:7" s="47" customFormat="1" x14ac:dyDescent="0.25">
      <c r="A86" s="16"/>
      <c r="B86" s="41"/>
      <c r="C86" s="16" t="s">
        <v>119</v>
      </c>
      <c r="D86" s="17"/>
      <c r="E86" s="18"/>
      <c r="F86" s="19"/>
      <c r="G86" s="19">
        <f>SUM(G81:G85)</f>
        <v>0</v>
      </c>
    </row>
    <row r="87" spans="1:7" s="47" customFormat="1" x14ac:dyDescent="0.25">
      <c r="A87" s="16" t="s">
        <v>120</v>
      </c>
      <c r="B87" s="41"/>
      <c r="C87" s="16" t="s">
        <v>121</v>
      </c>
      <c r="D87" s="17"/>
      <c r="E87" s="18"/>
      <c r="F87" s="19"/>
      <c r="G87" s="19"/>
    </row>
    <row r="88" spans="1:7" x14ac:dyDescent="0.25">
      <c r="A88" s="25" t="s">
        <v>122</v>
      </c>
      <c r="B88" s="31" t="s">
        <v>325</v>
      </c>
      <c r="C88" s="30" t="s">
        <v>264</v>
      </c>
      <c r="D88" s="26" t="s">
        <v>10</v>
      </c>
      <c r="E88" s="27">
        <v>142</v>
      </c>
      <c r="F88" s="28"/>
      <c r="G88" s="28">
        <f t="shared" ref="G88:G91" si="12">+ROUND(F88*E88,0)</f>
        <v>0</v>
      </c>
    </row>
    <row r="89" spans="1:7" s="29" customFormat="1" ht="22.5" x14ac:dyDescent="0.25">
      <c r="A89" s="25" t="s">
        <v>123</v>
      </c>
      <c r="B89" s="31"/>
      <c r="C89" s="30" t="s">
        <v>267</v>
      </c>
      <c r="D89" s="26" t="s">
        <v>22</v>
      </c>
      <c r="E89" s="27">
        <v>48</v>
      </c>
      <c r="F89" s="28"/>
      <c r="G89" s="28">
        <f t="shared" si="12"/>
        <v>0</v>
      </c>
    </row>
    <row r="90" spans="1:7" s="29" customFormat="1" x14ac:dyDescent="0.25">
      <c r="A90" s="25" t="s">
        <v>124</v>
      </c>
      <c r="B90" s="31"/>
      <c r="C90" s="30" t="s">
        <v>268</v>
      </c>
      <c r="D90" s="26" t="s">
        <v>22</v>
      </c>
      <c r="E90" s="27">
        <v>48</v>
      </c>
      <c r="F90" s="28"/>
      <c r="G90" s="28">
        <f t="shared" si="12"/>
        <v>0</v>
      </c>
    </row>
    <row r="91" spans="1:7" x14ac:dyDescent="0.25">
      <c r="A91" s="25" t="s">
        <v>125</v>
      </c>
      <c r="B91" s="31"/>
      <c r="C91" s="30" t="s">
        <v>126</v>
      </c>
      <c r="D91" s="26" t="s">
        <v>127</v>
      </c>
      <c r="E91" s="27">
        <v>1</v>
      </c>
      <c r="F91" s="28"/>
      <c r="G91" s="28">
        <f t="shared" si="12"/>
        <v>0</v>
      </c>
    </row>
    <row r="92" spans="1:7" s="47" customFormat="1" x14ac:dyDescent="0.25">
      <c r="A92" s="16"/>
      <c r="B92" s="41"/>
      <c r="C92" s="16" t="s">
        <v>128</v>
      </c>
      <c r="D92" s="17"/>
      <c r="E92" s="18"/>
      <c r="F92" s="19"/>
      <c r="G92" s="19">
        <f>SUM(G88:G91)</f>
        <v>0</v>
      </c>
    </row>
    <row r="93" spans="1:7" s="47" customFormat="1" x14ac:dyDescent="0.25">
      <c r="A93" s="16" t="s">
        <v>129</v>
      </c>
      <c r="B93" s="41"/>
      <c r="C93" s="16" t="s">
        <v>130</v>
      </c>
      <c r="D93" s="17"/>
      <c r="E93" s="18"/>
      <c r="F93" s="19"/>
      <c r="G93" s="19"/>
    </row>
    <row r="94" spans="1:7" x14ac:dyDescent="0.25">
      <c r="A94" s="2">
        <v>14.1</v>
      </c>
      <c r="B94" s="36"/>
      <c r="C94" s="2" t="s">
        <v>133</v>
      </c>
      <c r="D94" s="2"/>
      <c r="E94" s="2"/>
      <c r="F94" s="3"/>
      <c r="G94" s="39">
        <f>+G92+G86+G79+G74+G70+G67+G61+G52+G46+G26+G23+G17+G9</f>
        <v>0</v>
      </c>
    </row>
    <row r="95" spans="1:7" ht="22.5" x14ac:dyDescent="0.25">
      <c r="A95" s="25" t="s">
        <v>159</v>
      </c>
      <c r="B95" s="31"/>
      <c r="C95" s="30" t="s">
        <v>234</v>
      </c>
      <c r="D95" s="26" t="s">
        <v>22</v>
      </c>
      <c r="E95" s="27">
        <v>80</v>
      </c>
      <c r="F95" s="28"/>
      <c r="G95" s="28">
        <f t="shared" ref="G95:G117" si="13">+ROUND(F95*E95,0)</f>
        <v>0</v>
      </c>
    </row>
    <row r="96" spans="1:7" ht="22.5" x14ac:dyDescent="0.25">
      <c r="A96" s="25" t="s">
        <v>160</v>
      </c>
      <c r="B96" s="31"/>
      <c r="C96" s="30" t="s">
        <v>235</v>
      </c>
      <c r="D96" s="26" t="s">
        <v>24</v>
      </c>
      <c r="E96" s="27">
        <v>1</v>
      </c>
      <c r="F96" s="28"/>
      <c r="G96" s="28">
        <f t="shared" si="13"/>
        <v>0</v>
      </c>
    </row>
    <row r="97" spans="1:7" ht="90" x14ac:dyDescent="0.25">
      <c r="A97" s="48" t="s">
        <v>161</v>
      </c>
      <c r="B97" s="31"/>
      <c r="C97" s="30" t="s">
        <v>236</v>
      </c>
      <c r="D97" s="49" t="s">
        <v>24</v>
      </c>
      <c r="E97" s="50">
        <v>1</v>
      </c>
      <c r="F97" s="51"/>
      <c r="G97" s="51">
        <f t="shared" si="13"/>
        <v>0</v>
      </c>
    </row>
    <row r="98" spans="1:7" x14ac:dyDescent="0.25">
      <c r="A98" s="25" t="s">
        <v>162</v>
      </c>
      <c r="B98" s="31"/>
      <c r="C98" s="30" t="s">
        <v>237</v>
      </c>
      <c r="D98" s="26" t="s">
        <v>24</v>
      </c>
      <c r="E98" s="27">
        <v>1</v>
      </c>
      <c r="F98" s="28"/>
      <c r="G98" s="28">
        <f t="shared" si="13"/>
        <v>0</v>
      </c>
    </row>
    <row r="99" spans="1:7" x14ac:dyDescent="0.25">
      <c r="A99" s="25" t="s">
        <v>163</v>
      </c>
      <c r="B99" s="31"/>
      <c r="C99" s="30" t="s">
        <v>134</v>
      </c>
      <c r="D99" s="26" t="s">
        <v>24</v>
      </c>
      <c r="E99" s="27">
        <v>2</v>
      </c>
      <c r="F99" s="28"/>
      <c r="G99" s="28">
        <f t="shared" si="13"/>
        <v>0</v>
      </c>
    </row>
    <row r="100" spans="1:7" x14ac:dyDescent="0.25">
      <c r="A100" s="25" t="s">
        <v>164</v>
      </c>
      <c r="B100" s="31"/>
      <c r="C100" s="30" t="s">
        <v>135</v>
      </c>
      <c r="D100" s="26" t="s">
        <v>24</v>
      </c>
      <c r="E100" s="27">
        <v>2</v>
      </c>
      <c r="F100" s="28"/>
      <c r="G100" s="28">
        <f t="shared" si="13"/>
        <v>0</v>
      </c>
    </row>
    <row r="101" spans="1:7" x14ac:dyDescent="0.25">
      <c r="A101" s="25" t="s">
        <v>165</v>
      </c>
      <c r="B101" s="31"/>
      <c r="C101" s="30" t="s">
        <v>238</v>
      </c>
      <c r="D101" s="26" t="s">
        <v>24</v>
      </c>
      <c r="E101" s="27">
        <v>1</v>
      </c>
      <c r="F101" s="28"/>
      <c r="G101" s="28">
        <f t="shared" si="13"/>
        <v>0</v>
      </c>
    </row>
    <row r="102" spans="1:7" x14ac:dyDescent="0.25">
      <c r="A102" s="25" t="s">
        <v>166</v>
      </c>
      <c r="B102" s="31"/>
      <c r="C102" s="30" t="s">
        <v>136</v>
      </c>
      <c r="D102" s="52" t="s">
        <v>24</v>
      </c>
      <c r="E102" s="53">
        <v>1</v>
      </c>
      <c r="F102" s="54"/>
      <c r="G102" s="54">
        <f t="shared" si="13"/>
        <v>0</v>
      </c>
    </row>
    <row r="103" spans="1:7" x14ac:dyDescent="0.25">
      <c r="A103" s="9" t="s">
        <v>167</v>
      </c>
      <c r="B103" s="55"/>
      <c r="C103" s="30" t="s">
        <v>239</v>
      </c>
      <c r="D103" s="56" t="s">
        <v>24</v>
      </c>
      <c r="E103" s="57">
        <v>6</v>
      </c>
      <c r="F103" s="58"/>
      <c r="G103" s="58">
        <f t="shared" si="13"/>
        <v>0</v>
      </c>
    </row>
    <row r="104" spans="1:7" ht="22.5" x14ac:dyDescent="0.25">
      <c r="A104" s="59" t="s">
        <v>168</v>
      </c>
      <c r="B104" s="60"/>
      <c r="C104" s="30" t="s">
        <v>240</v>
      </c>
      <c r="D104" s="56" t="s">
        <v>24</v>
      </c>
      <c r="E104" s="57">
        <v>12</v>
      </c>
      <c r="F104" s="58"/>
      <c r="G104" s="58">
        <f t="shared" si="13"/>
        <v>0</v>
      </c>
    </row>
    <row r="105" spans="1:7" ht="22.5" x14ac:dyDescent="0.25">
      <c r="A105" s="59" t="s">
        <v>169</v>
      </c>
      <c r="B105" s="60"/>
      <c r="C105" s="30" t="s">
        <v>241</v>
      </c>
      <c r="D105" s="56" t="s">
        <v>24</v>
      </c>
      <c r="E105" s="57">
        <v>53</v>
      </c>
      <c r="F105" s="58"/>
      <c r="G105" s="58">
        <f t="shared" si="13"/>
        <v>0</v>
      </c>
    </row>
    <row r="106" spans="1:7" x14ac:dyDescent="0.25">
      <c r="A106" s="9" t="s">
        <v>170</v>
      </c>
      <c r="B106" s="55"/>
      <c r="C106" s="30" t="s">
        <v>137</v>
      </c>
      <c r="D106" s="10" t="s">
        <v>24</v>
      </c>
      <c r="E106" s="11">
        <v>1</v>
      </c>
      <c r="F106" s="12"/>
      <c r="G106" s="12">
        <f t="shared" si="13"/>
        <v>0</v>
      </c>
    </row>
    <row r="107" spans="1:7" x14ac:dyDescent="0.25">
      <c r="A107" s="25" t="s">
        <v>172</v>
      </c>
      <c r="B107" s="31"/>
      <c r="C107" s="30" t="s">
        <v>138</v>
      </c>
      <c r="D107" s="52" t="s">
        <v>24</v>
      </c>
      <c r="E107" s="53">
        <v>1</v>
      </c>
      <c r="F107" s="54"/>
      <c r="G107" s="54">
        <f t="shared" si="13"/>
        <v>0</v>
      </c>
    </row>
    <row r="108" spans="1:7" ht="22.5" x14ac:dyDescent="0.25">
      <c r="A108" s="9" t="s">
        <v>171</v>
      </c>
      <c r="B108" s="55"/>
      <c r="C108" s="30" t="s">
        <v>242</v>
      </c>
      <c r="D108" s="10" t="s">
        <v>22</v>
      </c>
      <c r="E108" s="11">
        <v>4</v>
      </c>
      <c r="F108" s="12"/>
      <c r="G108" s="12">
        <f t="shared" si="13"/>
        <v>0</v>
      </c>
    </row>
    <row r="109" spans="1:7" ht="22.5" x14ac:dyDescent="0.25">
      <c r="A109" s="59" t="s">
        <v>173</v>
      </c>
      <c r="B109" s="60"/>
      <c r="C109" s="30" t="s">
        <v>243</v>
      </c>
      <c r="D109" s="56" t="s">
        <v>22</v>
      </c>
      <c r="E109" s="57">
        <v>4</v>
      </c>
      <c r="F109" s="58"/>
      <c r="G109" s="58">
        <f t="shared" si="13"/>
        <v>0</v>
      </c>
    </row>
    <row r="110" spans="1:7" x14ac:dyDescent="0.25">
      <c r="A110" s="59" t="s">
        <v>174</v>
      </c>
      <c r="B110" s="60"/>
      <c r="C110" s="30" t="s">
        <v>244</v>
      </c>
      <c r="D110" s="56" t="s">
        <v>22</v>
      </c>
      <c r="E110" s="57">
        <v>12</v>
      </c>
      <c r="F110" s="58"/>
      <c r="G110" s="58">
        <f t="shared" si="13"/>
        <v>0</v>
      </c>
    </row>
    <row r="111" spans="1:7" x14ac:dyDescent="0.25">
      <c r="A111" s="9" t="s">
        <v>175</v>
      </c>
      <c r="B111" s="55"/>
      <c r="C111" s="30" t="s">
        <v>245</v>
      </c>
      <c r="D111" s="10" t="s">
        <v>22</v>
      </c>
      <c r="E111" s="11">
        <v>4</v>
      </c>
      <c r="F111" s="12"/>
      <c r="G111" s="12">
        <f t="shared" si="13"/>
        <v>0</v>
      </c>
    </row>
    <row r="112" spans="1:7" x14ac:dyDescent="0.25">
      <c r="A112" s="59" t="s">
        <v>176</v>
      </c>
      <c r="B112" s="60"/>
      <c r="C112" s="30" t="s">
        <v>246</v>
      </c>
      <c r="D112" s="56" t="s">
        <v>22</v>
      </c>
      <c r="E112" s="57">
        <v>4</v>
      </c>
      <c r="F112" s="58"/>
      <c r="G112" s="58">
        <f t="shared" si="13"/>
        <v>0</v>
      </c>
    </row>
    <row r="113" spans="1:7" ht="22.5" x14ac:dyDescent="0.25">
      <c r="A113" s="9" t="s">
        <v>177</v>
      </c>
      <c r="B113" s="55"/>
      <c r="C113" s="30" t="s">
        <v>247</v>
      </c>
      <c r="D113" s="10" t="s">
        <v>22</v>
      </c>
      <c r="E113" s="11">
        <v>40</v>
      </c>
      <c r="F113" s="12"/>
      <c r="G113" s="12">
        <f t="shared" si="13"/>
        <v>0</v>
      </c>
    </row>
    <row r="114" spans="1:7" ht="22.5" x14ac:dyDescent="0.25">
      <c r="A114" s="59" t="s">
        <v>178</v>
      </c>
      <c r="B114" s="60"/>
      <c r="C114" s="30" t="s">
        <v>248</v>
      </c>
      <c r="D114" s="56" t="s">
        <v>24</v>
      </c>
      <c r="E114" s="57">
        <v>20</v>
      </c>
      <c r="F114" s="58"/>
      <c r="G114" s="58">
        <f t="shared" si="13"/>
        <v>0</v>
      </c>
    </row>
    <row r="115" spans="1:7" x14ac:dyDescent="0.25">
      <c r="A115" s="9" t="s">
        <v>179</v>
      </c>
      <c r="B115" s="55"/>
      <c r="C115" s="30" t="s">
        <v>139</v>
      </c>
      <c r="D115" s="10" t="s">
        <v>22</v>
      </c>
      <c r="E115" s="11">
        <v>20</v>
      </c>
      <c r="F115" s="12"/>
      <c r="G115" s="12">
        <f t="shared" si="13"/>
        <v>0</v>
      </c>
    </row>
    <row r="116" spans="1:7" s="65" customFormat="1" ht="22.5" x14ac:dyDescent="0.25">
      <c r="A116" s="61" t="s">
        <v>180</v>
      </c>
      <c r="B116" s="60"/>
      <c r="C116" s="30" t="s">
        <v>249</v>
      </c>
      <c r="D116" s="62" t="s">
        <v>22</v>
      </c>
      <c r="E116" s="63">
        <v>15</v>
      </c>
      <c r="F116" s="64"/>
      <c r="G116" s="64">
        <f t="shared" si="13"/>
        <v>0</v>
      </c>
    </row>
    <row r="117" spans="1:7" x14ac:dyDescent="0.25">
      <c r="A117" s="66" t="s">
        <v>181</v>
      </c>
      <c r="B117" s="67"/>
      <c r="C117" s="30" t="s">
        <v>140</v>
      </c>
      <c r="D117" s="52" t="s">
        <v>24</v>
      </c>
      <c r="E117" s="53">
        <v>4</v>
      </c>
      <c r="F117" s="54"/>
      <c r="G117" s="54">
        <f t="shared" si="13"/>
        <v>0</v>
      </c>
    </row>
    <row r="118" spans="1:7" x14ac:dyDescent="0.25">
      <c r="A118" s="4"/>
      <c r="B118" s="32"/>
      <c r="C118" s="5" t="s">
        <v>141</v>
      </c>
      <c r="D118" s="6"/>
      <c r="E118" s="7"/>
      <c r="F118" s="8"/>
      <c r="G118" s="8">
        <f>SUM(G95:G117)</f>
        <v>0</v>
      </c>
    </row>
    <row r="119" spans="1:7" x14ac:dyDescent="0.25">
      <c r="A119" s="13" t="s">
        <v>182</v>
      </c>
      <c r="B119" s="37"/>
      <c r="C119" s="14" t="s">
        <v>142</v>
      </c>
      <c r="D119" s="13"/>
      <c r="E119" s="13"/>
      <c r="F119" s="15"/>
      <c r="G119" s="15"/>
    </row>
    <row r="120" spans="1:7" ht="56.25" x14ac:dyDescent="0.25">
      <c r="A120" s="31" t="s">
        <v>183</v>
      </c>
      <c r="B120" s="31"/>
      <c r="C120" s="30" t="s">
        <v>250</v>
      </c>
      <c r="D120" s="68" t="s">
        <v>24</v>
      </c>
      <c r="E120" s="69">
        <v>43</v>
      </c>
      <c r="F120" s="70"/>
      <c r="G120" s="70">
        <f t="shared" ref="G120:G144" si="14">+ROUND(F120*E120,0)</f>
        <v>0</v>
      </c>
    </row>
    <row r="121" spans="1:7" x14ac:dyDescent="0.25">
      <c r="A121" s="71" t="s">
        <v>184</v>
      </c>
      <c r="B121" s="31"/>
      <c r="C121" s="30" t="s">
        <v>143</v>
      </c>
      <c r="D121" s="72" t="s">
        <v>24</v>
      </c>
      <c r="E121" s="73">
        <v>5</v>
      </c>
      <c r="F121" s="74"/>
      <c r="G121" s="74">
        <f t="shared" si="14"/>
        <v>0</v>
      </c>
    </row>
    <row r="122" spans="1:7" ht="56.25" x14ac:dyDescent="0.25">
      <c r="A122" s="31" t="s">
        <v>185</v>
      </c>
      <c r="B122" s="31"/>
      <c r="C122" s="30" t="s">
        <v>251</v>
      </c>
      <c r="D122" s="68" t="s">
        <v>24</v>
      </c>
      <c r="E122" s="69">
        <v>5</v>
      </c>
      <c r="F122" s="70"/>
      <c r="G122" s="70">
        <f t="shared" si="14"/>
        <v>0</v>
      </c>
    </row>
    <row r="123" spans="1:7" ht="67.5" x14ac:dyDescent="0.25">
      <c r="A123" s="71" t="s">
        <v>186</v>
      </c>
      <c r="B123" s="31"/>
      <c r="C123" s="30" t="s">
        <v>233</v>
      </c>
      <c r="D123" s="72" t="s">
        <v>24</v>
      </c>
      <c r="E123" s="73">
        <v>5</v>
      </c>
      <c r="F123" s="74"/>
      <c r="G123" s="74">
        <f t="shared" si="14"/>
        <v>0</v>
      </c>
    </row>
    <row r="124" spans="1:7" x14ac:dyDescent="0.25">
      <c r="A124" s="25" t="s">
        <v>187</v>
      </c>
      <c r="B124" s="68"/>
      <c r="C124" s="30" t="s">
        <v>144</v>
      </c>
      <c r="D124" s="26" t="s">
        <v>24</v>
      </c>
      <c r="E124" s="27">
        <v>4</v>
      </c>
      <c r="F124" s="28"/>
      <c r="G124" s="28">
        <f t="shared" si="14"/>
        <v>0</v>
      </c>
    </row>
    <row r="125" spans="1:7" ht="56.25" x14ac:dyDescent="0.25">
      <c r="A125" s="71" t="s">
        <v>188</v>
      </c>
      <c r="B125" s="68"/>
      <c r="C125" s="30" t="s">
        <v>232</v>
      </c>
      <c r="D125" s="72" t="s">
        <v>24</v>
      </c>
      <c r="E125" s="73">
        <v>62</v>
      </c>
      <c r="F125" s="74"/>
      <c r="G125" s="74">
        <f t="shared" si="14"/>
        <v>0</v>
      </c>
    </row>
    <row r="126" spans="1:7" ht="22.5" x14ac:dyDescent="0.25">
      <c r="A126" s="75" t="s">
        <v>189</v>
      </c>
      <c r="B126" s="68"/>
      <c r="C126" s="30" t="s">
        <v>231</v>
      </c>
      <c r="D126" s="76" t="s">
        <v>24</v>
      </c>
      <c r="E126" s="77">
        <v>36</v>
      </c>
      <c r="F126" s="78"/>
      <c r="G126" s="78">
        <f t="shared" si="14"/>
        <v>0</v>
      </c>
    </row>
    <row r="127" spans="1:7" ht="22.5" x14ac:dyDescent="0.25">
      <c r="A127" s="75" t="s">
        <v>190</v>
      </c>
      <c r="B127" s="68"/>
      <c r="C127" s="30" t="s">
        <v>230</v>
      </c>
      <c r="D127" s="76" t="s">
        <v>24</v>
      </c>
      <c r="E127" s="77">
        <v>2</v>
      </c>
      <c r="F127" s="78"/>
      <c r="G127" s="78">
        <f t="shared" si="14"/>
        <v>0</v>
      </c>
    </row>
    <row r="128" spans="1:7" ht="22.5" x14ac:dyDescent="0.25">
      <c r="A128" s="75" t="s">
        <v>191</v>
      </c>
      <c r="B128" s="68"/>
      <c r="C128" s="30" t="s">
        <v>229</v>
      </c>
      <c r="D128" s="76" t="s">
        <v>24</v>
      </c>
      <c r="E128" s="77">
        <v>4</v>
      </c>
      <c r="F128" s="78"/>
      <c r="G128" s="78">
        <f t="shared" si="14"/>
        <v>0</v>
      </c>
    </row>
    <row r="129" spans="1:7" ht="22.5" x14ac:dyDescent="0.25">
      <c r="A129" s="79" t="s">
        <v>183</v>
      </c>
      <c r="B129" s="80"/>
      <c r="C129" s="30" t="s">
        <v>228</v>
      </c>
      <c r="D129" s="76" t="s">
        <v>24</v>
      </c>
      <c r="E129" s="77">
        <v>2</v>
      </c>
      <c r="F129" s="78"/>
      <c r="G129" s="78">
        <f t="shared" si="14"/>
        <v>0</v>
      </c>
    </row>
    <row r="130" spans="1:7" ht="22.5" x14ac:dyDescent="0.25">
      <c r="A130" s="75" t="s">
        <v>192</v>
      </c>
      <c r="B130" s="68"/>
      <c r="C130" s="30" t="s">
        <v>227</v>
      </c>
      <c r="D130" s="76" t="s">
        <v>24</v>
      </c>
      <c r="E130" s="77">
        <v>36</v>
      </c>
      <c r="F130" s="78"/>
      <c r="G130" s="78">
        <f t="shared" si="14"/>
        <v>0</v>
      </c>
    </row>
    <row r="131" spans="1:7" ht="22.5" x14ac:dyDescent="0.25">
      <c r="A131" s="75" t="s">
        <v>193</v>
      </c>
      <c r="B131" s="68"/>
      <c r="C131" s="30" t="s">
        <v>226</v>
      </c>
      <c r="D131" s="76" t="s">
        <v>24</v>
      </c>
      <c r="E131" s="77">
        <v>6</v>
      </c>
      <c r="F131" s="78"/>
      <c r="G131" s="78">
        <f t="shared" si="14"/>
        <v>0</v>
      </c>
    </row>
    <row r="132" spans="1:7" ht="22.5" x14ac:dyDescent="0.25">
      <c r="A132" s="75" t="s">
        <v>194</v>
      </c>
      <c r="B132" s="68"/>
      <c r="C132" s="30" t="s">
        <v>225</v>
      </c>
      <c r="D132" s="76" t="s">
        <v>24</v>
      </c>
      <c r="E132" s="77">
        <v>6</v>
      </c>
      <c r="F132" s="78"/>
      <c r="G132" s="78">
        <f t="shared" si="14"/>
        <v>0</v>
      </c>
    </row>
    <row r="133" spans="1:7" ht="22.5" x14ac:dyDescent="0.25">
      <c r="A133" s="75" t="s">
        <v>195</v>
      </c>
      <c r="B133" s="68"/>
      <c r="C133" s="30" t="s">
        <v>224</v>
      </c>
      <c r="D133" s="76" t="s">
        <v>24</v>
      </c>
      <c r="E133" s="77">
        <v>5</v>
      </c>
      <c r="F133" s="78"/>
      <c r="G133" s="78">
        <f t="shared" si="14"/>
        <v>0</v>
      </c>
    </row>
    <row r="134" spans="1:7" x14ac:dyDescent="0.25">
      <c r="A134" s="25" t="s">
        <v>196</v>
      </c>
      <c r="B134" s="68"/>
      <c r="C134" s="30" t="s">
        <v>223</v>
      </c>
      <c r="D134" s="26" t="s">
        <v>24</v>
      </c>
      <c r="E134" s="27">
        <v>7</v>
      </c>
      <c r="F134" s="28"/>
      <c r="G134" s="28">
        <f t="shared" si="14"/>
        <v>0</v>
      </c>
    </row>
    <row r="135" spans="1:7" x14ac:dyDescent="0.25">
      <c r="A135" s="25" t="s">
        <v>197</v>
      </c>
      <c r="B135" s="68"/>
      <c r="C135" s="30" t="s">
        <v>222</v>
      </c>
      <c r="D135" s="26" t="s">
        <v>24</v>
      </c>
      <c r="E135" s="27">
        <v>2</v>
      </c>
      <c r="F135" s="28"/>
      <c r="G135" s="28">
        <f t="shared" si="14"/>
        <v>0</v>
      </c>
    </row>
    <row r="136" spans="1:7" x14ac:dyDescent="0.25">
      <c r="A136" s="25" t="s">
        <v>198</v>
      </c>
      <c r="B136" s="68"/>
      <c r="C136" s="30" t="s">
        <v>221</v>
      </c>
      <c r="D136" s="26" t="s">
        <v>24</v>
      </c>
      <c r="E136" s="27">
        <v>2</v>
      </c>
      <c r="F136" s="28"/>
      <c r="G136" s="28">
        <f t="shared" si="14"/>
        <v>0</v>
      </c>
    </row>
    <row r="137" spans="1:7" x14ac:dyDescent="0.25">
      <c r="A137" s="25" t="s">
        <v>199</v>
      </c>
      <c r="B137" s="68"/>
      <c r="C137" s="30" t="s">
        <v>220</v>
      </c>
      <c r="D137" s="26" t="s">
        <v>24</v>
      </c>
      <c r="E137" s="27">
        <v>1</v>
      </c>
      <c r="F137" s="28"/>
      <c r="G137" s="28">
        <f t="shared" si="14"/>
        <v>0</v>
      </c>
    </row>
    <row r="138" spans="1:7" ht="33.75" x14ac:dyDescent="0.25">
      <c r="A138" s="31" t="s">
        <v>200</v>
      </c>
      <c r="B138" s="68"/>
      <c r="C138" s="30" t="s">
        <v>252</v>
      </c>
      <c r="D138" s="68" t="s">
        <v>24</v>
      </c>
      <c r="E138" s="69">
        <v>25</v>
      </c>
      <c r="F138" s="70"/>
      <c r="G138" s="70">
        <f t="shared" si="14"/>
        <v>0</v>
      </c>
    </row>
    <row r="139" spans="1:7" ht="33.75" x14ac:dyDescent="0.25">
      <c r="A139" s="81" t="s">
        <v>201</v>
      </c>
      <c r="B139" s="80"/>
      <c r="C139" s="30" t="s">
        <v>253</v>
      </c>
      <c r="D139" s="26" t="s">
        <v>24</v>
      </c>
      <c r="E139" s="27">
        <v>13</v>
      </c>
      <c r="F139" s="28"/>
      <c r="G139" s="28">
        <f t="shared" si="14"/>
        <v>0</v>
      </c>
    </row>
    <row r="140" spans="1:7" ht="22.5" x14ac:dyDescent="0.25">
      <c r="A140" s="25" t="s">
        <v>202</v>
      </c>
      <c r="B140" s="68"/>
      <c r="C140" s="30" t="s">
        <v>254</v>
      </c>
      <c r="D140" s="26" t="s">
        <v>24</v>
      </c>
      <c r="E140" s="27">
        <v>8</v>
      </c>
      <c r="F140" s="28"/>
      <c r="G140" s="28">
        <f t="shared" si="14"/>
        <v>0</v>
      </c>
    </row>
    <row r="141" spans="1:7" ht="22.5" x14ac:dyDescent="0.25">
      <c r="A141" s="25" t="s">
        <v>203</v>
      </c>
      <c r="B141" s="68"/>
      <c r="C141" s="30" t="s">
        <v>255</v>
      </c>
      <c r="D141" s="26" t="s">
        <v>24</v>
      </c>
      <c r="E141" s="27">
        <v>2</v>
      </c>
      <c r="F141" s="28"/>
      <c r="G141" s="28">
        <f t="shared" si="14"/>
        <v>0</v>
      </c>
    </row>
    <row r="142" spans="1:7" ht="33.75" x14ac:dyDescent="0.25">
      <c r="A142" s="31" t="s">
        <v>204</v>
      </c>
      <c r="B142" s="68"/>
      <c r="C142" s="30" t="s">
        <v>256</v>
      </c>
      <c r="D142" s="68" t="s">
        <v>24</v>
      </c>
      <c r="E142" s="69">
        <v>7</v>
      </c>
      <c r="F142" s="70"/>
      <c r="G142" s="70">
        <f t="shared" si="14"/>
        <v>0</v>
      </c>
    </row>
    <row r="143" spans="1:7" x14ac:dyDescent="0.25">
      <c r="A143" s="25" t="s">
        <v>205</v>
      </c>
      <c r="B143" s="68"/>
      <c r="C143" s="30" t="s">
        <v>145</v>
      </c>
      <c r="D143" s="26" t="s">
        <v>24</v>
      </c>
      <c r="E143" s="27">
        <v>3</v>
      </c>
      <c r="F143" s="28"/>
      <c r="G143" s="28">
        <f t="shared" si="14"/>
        <v>0</v>
      </c>
    </row>
    <row r="144" spans="1:7" x14ac:dyDescent="0.25">
      <c r="A144" s="25" t="s">
        <v>206</v>
      </c>
      <c r="B144" s="68"/>
      <c r="C144" s="30" t="s">
        <v>146</v>
      </c>
      <c r="D144" s="26" t="s">
        <v>22</v>
      </c>
      <c r="E144" s="27">
        <v>100</v>
      </c>
      <c r="F144" s="28"/>
      <c r="G144" s="28">
        <f t="shared" si="14"/>
        <v>0</v>
      </c>
    </row>
    <row r="145" spans="1:7" x14ac:dyDescent="0.25">
      <c r="A145" s="16"/>
      <c r="B145" s="34"/>
      <c r="C145" s="16" t="s">
        <v>147</v>
      </c>
      <c r="D145" s="17"/>
      <c r="E145" s="18"/>
      <c r="F145" s="19"/>
      <c r="G145" s="19">
        <f>SUM(G120:G144)</f>
        <v>0</v>
      </c>
    </row>
    <row r="146" spans="1:7" x14ac:dyDescent="0.25">
      <c r="A146" s="9"/>
      <c r="B146" s="35"/>
      <c r="C146" s="9"/>
      <c r="D146" s="10"/>
      <c r="E146" s="11"/>
      <c r="F146" s="12"/>
      <c r="G146" s="12"/>
    </row>
    <row r="147" spans="1:7" x14ac:dyDescent="0.25">
      <c r="A147" s="20">
        <v>14.3</v>
      </c>
      <c r="B147" s="33"/>
      <c r="C147" s="6" t="s">
        <v>148</v>
      </c>
      <c r="D147" s="6"/>
      <c r="E147" s="6"/>
      <c r="F147" s="21"/>
      <c r="G147" s="21"/>
    </row>
    <row r="148" spans="1:7" ht="45" x14ac:dyDescent="0.25">
      <c r="A148" s="61" t="s">
        <v>207</v>
      </c>
      <c r="B148" s="82"/>
      <c r="C148" s="30" t="s">
        <v>257</v>
      </c>
      <c r="D148" s="62" t="s">
        <v>24</v>
      </c>
      <c r="E148" s="63">
        <v>1</v>
      </c>
      <c r="F148" s="64"/>
      <c r="G148" s="64">
        <f t="shared" ref="G148:G159" si="15">+ROUND(F148*E148,0)</f>
        <v>0</v>
      </c>
    </row>
    <row r="149" spans="1:7" ht="22.5" x14ac:dyDescent="0.25">
      <c r="A149" s="61" t="s">
        <v>208</v>
      </c>
      <c r="B149" s="82"/>
      <c r="C149" s="30" t="s">
        <v>258</v>
      </c>
      <c r="D149" s="62" t="s">
        <v>24</v>
      </c>
      <c r="E149" s="63">
        <v>2</v>
      </c>
      <c r="F149" s="64"/>
      <c r="G149" s="64">
        <f t="shared" si="15"/>
        <v>0</v>
      </c>
    </row>
    <row r="150" spans="1:7" ht="22.5" x14ac:dyDescent="0.25">
      <c r="A150" s="83" t="s">
        <v>209</v>
      </c>
      <c r="B150" s="84"/>
      <c r="C150" s="30" t="s">
        <v>259</v>
      </c>
      <c r="D150" s="85" t="s">
        <v>24</v>
      </c>
      <c r="E150" s="86">
        <v>1</v>
      </c>
      <c r="F150" s="87"/>
      <c r="G150" s="87">
        <f t="shared" si="15"/>
        <v>0</v>
      </c>
    </row>
    <row r="151" spans="1:7" x14ac:dyDescent="0.25">
      <c r="A151" s="61" t="s">
        <v>210</v>
      </c>
      <c r="B151" s="82"/>
      <c r="C151" s="30" t="s">
        <v>260</v>
      </c>
      <c r="D151" s="62" t="s">
        <v>24</v>
      </c>
      <c r="E151" s="63">
        <v>1</v>
      </c>
      <c r="F151" s="64"/>
      <c r="G151" s="64">
        <f t="shared" si="15"/>
        <v>0</v>
      </c>
    </row>
    <row r="152" spans="1:7" ht="22.5" x14ac:dyDescent="0.25">
      <c r="A152" s="61" t="s">
        <v>211</v>
      </c>
      <c r="B152" s="82"/>
      <c r="C152" s="30" t="s">
        <v>261</v>
      </c>
      <c r="D152" s="62" t="s">
        <v>22</v>
      </c>
      <c r="E152" s="63">
        <v>4</v>
      </c>
      <c r="F152" s="64"/>
      <c r="G152" s="64">
        <f t="shared" si="15"/>
        <v>0</v>
      </c>
    </row>
    <row r="153" spans="1:7" ht="33.75" x14ac:dyDescent="0.25">
      <c r="A153" s="31" t="s">
        <v>212</v>
      </c>
      <c r="B153" s="68"/>
      <c r="C153" s="30" t="s">
        <v>262</v>
      </c>
      <c r="D153" s="68" t="s">
        <v>24</v>
      </c>
      <c r="E153" s="69">
        <v>12</v>
      </c>
      <c r="F153" s="70"/>
      <c r="G153" s="70">
        <f t="shared" si="15"/>
        <v>0</v>
      </c>
    </row>
    <row r="154" spans="1:7" s="88" customFormat="1" ht="22.5" x14ac:dyDescent="0.25">
      <c r="A154" s="71" t="s">
        <v>213</v>
      </c>
      <c r="B154" s="68"/>
      <c r="C154" s="30" t="s">
        <v>263</v>
      </c>
      <c r="D154" s="72" t="s">
        <v>24</v>
      </c>
      <c r="E154" s="73">
        <v>13</v>
      </c>
      <c r="F154" s="74"/>
      <c r="G154" s="74">
        <f t="shared" si="15"/>
        <v>0</v>
      </c>
    </row>
    <row r="155" spans="1:7" x14ac:dyDescent="0.25">
      <c r="A155" s="25" t="s">
        <v>214</v>
      </c>
      <c r="B155" s="68"/>
      <c r="C155" s="30" t="s">
        <v>149</v>
      </c>
      <c r="D155" s="26" t="s">
        <v>24</v>
      </c>
      <c r="E155" s="27">
        <v>0</v>
      </c>
      <c r="F155" s="28"/>
      <c r="G155" s="28">
        <f t="shared" si="15"/>
        <v>0</v>
      </c>
    </row>
    <row r="156" spans="1:7" x14ac:dyDescent="0.25">
      <c r="A156" s="25" t="s">
        <v>215</v>
      </c>
      <c r="B156" s="68"/>
      <c r="C156" s="30" t="s">
        <v>150</v>
      </c>
      <c r="D156" s="26" t="s">
        <v>24</v>
      </c>
      <c r="E156" s="27">
        <v>1</v>
      </c>
      <c r="F156" s="28"/>
      <c r="G156" s="28">
        <f t="shared" si="15"/>
        <v>0</v>
      </c>
    </row>
    <row r="157" spans="1:7" x14ac:dyDescent="0.25">
      <c r="A157" s="25" t="s">
        <v>216</v>
      </c>
      <c r="B157" s="68"/>
      <c r="C157" s="30" t="s">
        <v>151</v>
      </c>
      <c r="D157" s="26" t="s">
        <v>24</v>
      </c>
      <c r="E157" s="27">
        <v>0</v>
      </c>
      <c r="F157" s="28"/>
      <c r="G157" s="28">
        <f t="shared" si="15"/>
        <v>0</v>
      </c>
    </row>
    <row r="158" spans="1:7" x14ac:dyDescent="0.25">
      <c r="A158" s="9"/>
      <c r="B158" s="84"/>
      <c r="C158" s="30" t="s">
        <v>152</v>
      </c>
      <c r="D158" s="10"/>
      <c r="E158" s="11"/>
      <c r="F158" s="12"/>
      <c r="G158" s="12"/>
    </row>
    <row r="159" spans="1:7" x14ac:dyDescent="0.25">
      <c r="A159" s="66" t="s">
        <v>217</v>
      </c>
      <c r="B159" s="89"/>
      <c r="C159" s="30" t="s">
        <v>153</v>
      </c>
      <c r="D159" s="52" t="s">
        <v>24</v>
      </c>
      <c r="E159" s="53">
        <v>1</v>
      </c>
      <c r="F159" s="54"/>
      <c r="G159" s="54">
        <f t="shared" si="15"/>
        <v>0</v>
      </c>
    </row>
    <row r="160" spans="1:7" x14ac:dyDescent="0.25">
      <c r="A160" s="14"/>
      <c r="B160" s="14"/>
      <c r="C160" s="14" t="s">
        <v>154</v>
      </c>
      <c r="D160" s="13"/>
      <c r="E160" s="22"/>
      <c r="F160" s="23"/>
      <c r="G160" s="23">
        <f>SUM(G148:G159)</f>
        <v>0</v>
      </c>
    </row>
    <row r="161" spans="1:7" x14ac:dyDescent="0.25">
      <c r="A161" s="9"/>
      <c r="B161" s="9"/>
      <c r="C161" s="9"/>
      <c r="D161" s="10"/>
      <c r="E161" s="11"/>
      <c r="F161" s="11"/>
      <c r="G161" s="11"/>
    </row>
    <row r="162" spans="1:7" x14ac:dyDescent="0.25">
      <c r="A162" s="14"/>
      <c r="B162" s="14"/>
      <c r="C162" s="14" t="s">
        <v>218</v>
      </c>
      <c r="D162" s="13"/>
      <c r="E162" s="22"/>
      <c r="F162" s="22"/>
      <c r="G162" s="24">
        <f>G118+G145+G160</f>
        <v>0</v>
      </c>
    </row>
    <row r="163" spans="1:7" x14ac:dyDescent="0.25">
      <c r="A163" s="9"/>
      <c r="B163" s="9"/>
      <c r="C163" s="14" t="s">
        <v>219</v>
      </c>
      <c r="D163" s="10"/>
      <c r="E163" s="11"/>
      <c r="F163" s="90"/>
      <c r="G163" s="24">
        <f>+G162+G92+G86+G79+G74+G70+G67+G61+G52+G46+G26+G23+G17+G9</f>
        <v>0</v>
      </c>
    </row>
    <row r="164" spans="1:7" x14ac:dyDescent="0.25">
      <c r="A164" s="9"/>
      <c r="B164" s="9"/>
      <c r="C164" s="9" t="s">
        <v>155</v>
      </c>
      <c r="D164" s="10"/>
      <c r="E164" s="11"/>
      <c r="F164" s="91">
        <v>0.17</v>
      </c>
      <c r="G164" s="92">
        <f>+ROUND(G163*F164,0)</f>
        <v>0</v>
      </c>
    </row>
    <row r="165" spans="1:7" x14ac:dyDescent="0.25">
      <c r="A165" s="9"/>
      <c r="B165" s="9"/>
      <c r="C165" s="9" t="s">
        <v>156</v>
      </c>
      <c r="D165" s="10"/>
      <c r="E165" s="11"/>
      <c r="F165" s="91">
        <v>0.03</v>
      </c>
      <c r="G165" s="92">
        <f>+ROUND(G163*F165,0)</f>
        <v>0</v>
      </c>
    </row>
    <row r="166" spans="1:7" x14ac:dyDescent="0.25">
      <c r="A166" s="9"/>
      <c r="B166" s="9"/>
      <c r="C166" s="9" t="s">
        <v>157</v>
      </c>
      <c r="D166" s="10"/>
      <c r="E166" s="11"/>
      <c r="F166" s="91">
        <v>0.05</v>
      </c>
      <c r="G166" s="92">
        <f>+ROUND(G163*F166,0)</f>
        <v>0</v>
      </c>
    </row>
    <row r="167" spans="1:7" x14ac:dyDescent="0.25">
      <c r="A167" s="9"/>
      <c r="B167" s="9"/>
      <c r="C167" s="93" t="s">
        <v>158</v>
      </c>
      <c r="D167" s="94"/>
      <c r="E167" s="95"/>
      <c r="F167" s="96">
        <v>0.19</v>
      </c>
      <c r="G167" s="92">
        <f>+ROUND(G166*F167,0)</f>
        <v>0</v>
      </c>
    </row>
    <row r="168" spans="1:7" x14ac:dyDescent="0.25">
      <c r="A168" s="9"/>
      <c r="B168" s="9"/>
      <c r="C168" s="93"/>
      <c r="D168" s="94"/>
      <c r="E168" s="95"/>
      <c r="F168" s="97"/>
      <c r="G168" s="98">
        <f>SUM(G164:G167)</f>
        <v>0</v>
      </c>
    </row>
    <row r="169" spans="1:7" x14ac:dyDescent="0.25">
      <c r="A169" s="93"/>
      <c r="B169" s="93"/>
      <c r="C169" s="93" t="s">
        <v>131</v>
      </c>
      <c r="D169" s="94"/>
      <c r="E169" s="95"/>
      <c r="F169" s="99"/>
      <c r="G169" s="100">
        <f>+G167+G166+G165+G164+G163</f>
        <v>0</v>
      </c>
    </row>
  </sheetData>
  <mergeCells count="1">
    <mergeCell ref="A2:G2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obra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SAS2020</cp:lastModifiedBy>
  <cp:lastPrinted>2020-02-20T21:45:57Z</cp:lastPrinted>
  <dcterms:created xsi:type="dcterms:W3CDTF">2019-09-12T20:54:17Z</dcterms:created>
  <dcterms:modified xsi:type="dcterms:W3CDTF">2020-05-19T15:00:28Z</dcterms:modified>
</cp:coreProperties>
</file>